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Frantisek\OneDrive\Dokumenty\OSVČ\2024_Zakázky\2024_005_Mnichovo_Hradiště\005_02_rozpočty\"/>
    </mc:Choice>
  </mc:AlternateContent>
  <bookViews>
    <workbookView xWindow="0" yWindow="0" windowWidth="0" windowHeight="0"/>
  </bookViews>
  <sheets>
    <sheet name="Rekapitulace stavby" sheetId="1" r:id="rId1"/>
    <sheet name="01 - ulice Řadová, Mnicho..." sheetId="2" r:id="rId2"/>
    <sheet name="02 - ulice Na Průhonu, Mn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ulice Řadová, Mnicho...'!$C$125:$K$306</definedName>
    <definedName name="_xlnm.Print_Area" localSheetId="1">'01 - ulice Řadová, Mnicho...'!$C$113:$K$306</definedName>
    <definedName name="_xlnm.Print_Titles" localSheetId="1">'01 - ulice Řadová, Mnicho...'!$125:$125</definedName>
    <definedName name="_xlnm._FilterDatabase" localSheetId="2" hidden="1">'02 - ulice Na Průhonu, Mn...'!$C$125:$K$207</definedName>
    <definedName name="_xlnm.Print_Area" localSheetId="2">'02 - ulice Na Průhonu, Mn...'!$C$113:$K$207</definedName>
    <definedName name="_xlnm.Print_Titles" localSheetId="2">'02 - ulice Na Průhonu, Mn...'!$125:$125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207"/>
  <c r="BH207"/>
  <c r="BG207"/>
  <c r="BF207"/>
  <c r="T207"/>
  <c r="R207"/>
  <c r="P207"/>
  <c r="BI206"/>
  <c r="BH206"/>
  <c r="BG206"/>
  <c r="BF206"/>
  <c r="T206"/>
  <c r="R206"/>
  <c r="P206"/>
  <c r="BI205"/>
  <c r="BH205"/>
  <c r="BG205"/>
  <c r="BF205"/>
  <c r="T205"/>
  <c r="R205"/>
  <c r="P205"/>
  <c r="BI203"/>
  <c r="BH203"/>
  <c r="BG203"/>
  <c r="BF203"/>
  <c r="T203"/>
  <c r="T202"/>
  <c r="R203"/>
  <c r="R202"/>
  <c r="P203"/>
  <c r="P202"/>
  <c r="BI199"/>
  <c r="BH199"/>
  <c r="BG199"/>
  <c r="BF199"/>
  <c r="T199"/>
  <c r="R199"/>
  <c r="P199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2"/>
  <c r="BH182"/>
  <c r="BG182"/>
  <c r="BF182"/>
  <c r="T182"/>
  <c r="R182"/>
  <c r="P182"/>
  <c r="BI179"/>
  <c r="BH179"/>
  <c r="BG179"/>
  <c r="BF179"/>
  <c r="T179"/>
  <c r="R179"/>
  <c r="P179"/>
  <c r="BI176"/>
  <c r="BH176"/>
  <c r="BG176"/>
  <c r="BF176"/>
  <c r="T176"/>
  <c r="R176"/>
  <c r="P176"/>
  <c r="BI174"/>
  <c r="BH174"/>
  <c r="BG174"/>
  <c r="BF174"/>
  <c r="T174"/>
  <c r="T173"/>
  <c r="R174"/>
  <c r="R173"/>
  <c r="P174"/>
  <c r="P173"/>
  <c r="BI172"/>
  <c r="BH172"/>
  <c r="BG172"/>
  <c r="BF172"/>
  <c r="T172"/>
  <c r="R172"/>
  <c r="P172"/>
  <c r="BI170"/>
  <c r="BH170"/>
  <c r="BG170"/>
  <c r="BF170"/>
  <c r="T170"/>
  <c r="R170"/>
  <c r="P170"/>
  <c r="BI164"/>
  <c r="BH164"/>
  <c r="BG164"/>
  <c r="BF164"/>
  <c r="T164"/>
  <c r="R164"/>
  <c r="P164"/>
  <c r="BI158"/>
  <c r="BH158"/>
  <c r="BG158"/>
  <c r="BF158"/>
  <c r="T158"/>
  <c r="R158"/>
  <c r="P158"/>
  <c r="BI153"/>
  <c r="BH153"/>
  <c r="BG153"/>
  <c r="BF153"/>
  <c r="T153"/>
  <c r="R153"/>
  <c r="P153"/>
  <c r="BI146"/>
  <c r="BH146"/>
  <c r="BG146"/>
  <c r="BF146"/>
  <c r="T146"/>
  <c r="R146"/>
  <c r="P146"/>
  <c r="BI143"/>
  <c r="BH143"/>
  <c r="BG143"/>
  <c r="BF143"/>
  <c r="T143"/>
  <c r="R143"/>
  <c r="P143"/>
  <c r="BI135"/>
  <c r="BH135"/>
  <c r="BG135"/>
  <c r="BF135"/>
  <c r="T135"/>
  <c r="R135"/>
  <c r="P135"/>
  <c r="BI129"/>
  <c r="BH129"/>
  <c r="BG129"/>
  <c r="BF129"/>
  <c r="T129"/>
  <c r="R129"/>
  <c r="P129"/>
  <c r="J123"/>
  <c r="F122"/>
  <c r="F120"/>
  <c r="E118"/>
  <c r="J92"/>
  <c r="F91"/>
  <c r="F89"/>
  <c r="E87"/>
  <c r="J21"/>
  <c r="E21"/>
  <c r="J122"/>
  <c r="J20"/>
  <c r="J18"/>
  <c r="E18"/>
  <c r="F92"/>
  <c r="J17"/>
  <c r="J12"/>
  <c r="J89"/>
  <c r="E7"/>
  <c r="E116"/>
  <c i="2" r="J37"/>
  <c r="J36"/>
  <c i="1" r="AY95"/>
  <c i="2" r="J35"/>
  <c i="1" r="AX95"/>
  <c i="2" r="BI306"/>
  <c r="BH306"/>
  <c r="BG306"/>
  <c r="BF306"/>
  <c r="T306"/>
  <c r="R306"/>
  <c r="P306"/>
  <c r="BI305"/>
  <c r="BH305"/>
  <c r="BG305"/>
  <c r="BF305"/>
  <c r="T305"/>
  <c r="R305"/>
  <c r="P305"/>
  <c r="BI304"/>
  <c r="BH304"/>
  <c r="BG304"/>
  <c r="BF304"/>
  <c r="T304"/>
  <c r="R304"/>
  <c r="P304"/>
  <c r="BI302"/>
  <c r="BH302"/>
  <c r="BG302"/>
  <c r="BF302"/>
  <c r="T302"/>
  <c r="T301"/>
  <c r="R302"/>
  <c r="R301"/>
  <c r="P302"/>
  <c r="P301"/>
  <c r="BI298"/>
  <c r="BH298"/>
  <c r="BG298"/>
  <c r="BF298"/>
  <c r="T298"/>
  <c r="R298"/>
  <c r="P298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91"/>
  <c r="BH291"/>
  <c r="BG291"/>
  <c r="BF291"/>
  <c r="T291"/>
  <c r="R291"/>
  <c r="P291"/>
  <c r="BI290"/>
  <c r="BH290"/>
  <c r="BG290"/>
  <c r="BF290"/>
  <c r="T290"/>
  <c r="R290"/>
  <c r="P290"/>
  <c r="BI287"/>
  <c r="BH287"/>
  <c r="BG287"/>
  <c r="BF287"/>
  <c r="T287"/>
  <c r="R287"/>
  <c r="P287"/>
  <c r="BI279"/>
  <c r="BH279"/>
  <c r="BG279"/>
  <c r="BF279"/>
  <c r="T279"/>
  <c r="R279"/>
  <c r="P279"/>
  <c r="BI278"/>
  <c r="BH278"/>
  <c r="BG278"/>
  <c r="BF278"/>
  <c r="T278"/>
  <c r="R278"/>
  <c r="P278"/>
  <c r="BI274"/>
  <c r="BH274"/>
  <c r="BG274"/>
  <c r="BF274"/>
  <c r="T274"/>
  <c r="R274"/>
  <c r="P274"/>
  <c r="BI271"/>
  <c r="BH271"/>
  <c r="BG271"/>
  <c r="BF271"/>
  <c r="T271"/>
  <c r="R271"/>
  <c r="P271"/>
  <c r="BI263"/>
  <c r="BH263"/>
  <c r="BG263"/>
  <c r="BF263"/>
  <c r="T263"/>
  <c r="R263"/>
  <c r="P263"/>
  <c r="BI260"/>
  <c r="BH260"/>
  <c r="BG260"/>
  <c r="BF260"/>
  <c r="T260"/>
  <c r="R260"/>
  <c r="P260"/>
  <c r="BI258"/>
  <c r="BH258"/>
  <c r="BG258"/>
  <c r="BF258"/>
  <c r="T258"/>
  <c r="R258"/>
  <c r="P258"/>
  <c r="BI255"/>
  <c r="BH255"/>
  <c r="BG255"/>
  <c r="BF255"/>
  <c r="T255"/>
  <c r="R255"/>
  <c r="P255"/>
  <c r="BI254"/>
  <c r="BH254"/>
  <c r="BG254"/>
  <c r="BF254"/>
  <c r="T254"/>
  <c r="R254"/>
  <c r="P254"/>
  <c r="BI250"/>
  <c r="BH250"/>
  <c r="BG250"/>
  <c r="BF250"/>
  <c r="T250"/>
  <c r="R250"/>
  <c r="P250"/>
  <c r="BI246"/>
  <c r="BH246"/>
  <c r="BG246"/>
  <c r="BF246"/>
  <c r="T246"/>
  <c r="R246"/>
  <c r="P246"/>
  <c r="BI244"/>
  <c r="BH244"/>
  <c r="BG244"/>
  <c r="BF244"/>
  <c r="T244"/>
  <c r="R244"/>
  <c r="P244"/>
  <c r="BI238"/>
  <c r="BH238"/>
  <c r="BG238"/>
  <c r="BF238"/>
  <c r="T238"/>
  <c r="R238"/>
  <c r="P238"/>
  <c r="BI235"/>
  <c r="BH235"/>
  <c r="BG235"/>
  <c r="BF235"/>
  <c r="T235"/>
  <c r="R235"/>
  <c r="P235"/>
  <c r="BI227"/>
  <c r="BH227"/>
  <c r="BG227"/>
  <c r="BF227"/>
  <c r="T227"/>
  <c r="R227"/>
  <c r="P227"/>
  <c r="BI219"/>
  <c r="BH219"/>
  <c r="BG219"/>
  <c r="BF219"/>
  <c r="T219"/>
  <c r="R219"/>
  <c r="P219"/>
  <c r="BI211"/>
  <c r="BH211"/>
  <c r="BG211"/>
  <c r="BF211"/>
  <c r="T211"/>
  <c r="R211"/>
  <c r="P211"/>
  <c r="BI205"/>
  <c r="BH205"/>
  <c r="BG205"/>
  <c r="BF205"/>
  <c r="T205"/>
  <c r="R205"/>
  <c r="P205"/>
  <c r="BI197"/>
  <c r="BH197"/>
  <c r="BG197"/>
  <c r="BF197"/>
  <c r="T197"/>
  <c r="R197"/>
  <c r="P197"/>
  <c r="BI187"/>
  <c r="BH187"/>
  <c r="BG187"/>
  <c r="BF187"/>
  <c r="T187"/>
  <c r="R187"/>
  <c r="P187"/>
  <c r="BI183"/>
  <c r="BH183"/>
  <c r="BG183"/>
  <c r="BF183"/>
  <c r="T183"/>
  <c r="R183"/>
  <c r="P183"/>
  <c r="BI180"/>
  <c r="BH180"/>
  <c r="BG180"/>
  <c r="BF180"/>
  <c r="T180"/>
  <c r="R180"/>
  <c r="P180"/>
  <c r="BI170"/>
  <c r="BH170"/>
  <c r="BG170"/>
  <c r="BF170"/>
  <c r="T170"/>
  <c r="R170"/>
  <c r="P170"/>
  <c r="BI167"/>
  <c r="BH167"/>
  <c r="BG167"/>
  <c r="BF167"/>
  <c r="T167"/>
  <c r="R167"/>
  <c r="P167"/>
  <c r="BI161"/>
  <c r="BH161"/>
  <c r="BG161"/>
  <c r="BF161"/>
  <c r="T161"/>
  <c r="R161"/>
  <c r="P161"/>
  <c r="BI158"/>
  <c r="BH158"/>
  <c r="BG158"/>
  <c r="BF158"/>
  <c r="T158"/>
  <c r="R158"/>
  <c r="P158"/>
  <c r="BI155"/>
  <c r="BH155"/>
  <c r="BG155"/>
  <c r="BF155"/>
  <c r="T155"/>
  <c r="R155"/>
  <c r="P155"/>
  <c r="BI143"/>
  <c r="BH143"/>
  <c r="BG143"/>
  <c r="BF143"/>
  <c r="T143"/>
  <c r="R143"/>
  <c r="P143"/>
  <c r="BI135"/>
  <c r="BH135"/>
  <c r="BG135"/>
  <c r="BF135"/>
  <c r="T135"/>
  <c r="R135"/>
  <c r="P135"/>
  <c r="BI132"/>
  <c r="BH132"/>
  <c r="BG132"/>
  <c r="BF132"/>
  <c r="T132"/>
  <c r="R132"/>
  <c r="P132"/>
  <c r="BI129"/>
  <c r="BH129"/>
  <c r="BG129"/>
  <c r="BF129"/>
  <c r="T129"/>
  <c r="R129"/>
  <c r="P129"/>
  <c r="J123"/>
  <c r="F122"/>
  <c r="F120"/>
  <c r="E118"/>
  <c r="J92"/>
  <c r="F91"/>
  <c r="F89"/>
  <c r="E87"/>
  <c r="J21"/>
  <c r="E21"/>
  <c r="J91"/>
  <c r="J20"/>
  <c r="J18"/>
  <c r="E18"/>
  <c r="F123"/>
  <c r="J17"/>
  <c r="J12"/>
  <c r="J120"/>
  <c r="E7"/>
  <c r="E116"/>
  <c i="1" r="L90"/>
  <c r="AM90"/>
  <c r="AM89"/>
  <c r="L89"/>
  <c r="AM87"/>
  <c r="L87"/>
  <c r="L85"/>
  <c r="L84"/>
  <c i="2" r="J293"/>
  <c r="BK187"/>
  <c r="J129"/>
  <c r="J219"/>
  <c r="BK298"/>
  <c r="J263"/>
  <c r="J187"/>
  <c r="BK306"/>
  <c r="BK244"/>
  <c r="BK180"/>
  <c r="BK258"/>
  <c i="3" r="J174"/>
  <c r="BK176"/>
  <c r="J153"/>
  <c r="J179"/>
  <c r="BK188"/>
  <c r="BK182"/>
  <c r="BK135"/>
  <c i="2" r="J302"/>
  <c r="J205"/>
  <c r="J258"/>
  <c r="J161"/>
  <c r="BK293"/>
  <c r="BK254"/>
  <c r="J135"/>
  <c r="BK278"/>
  <c r="J197"/>
  <c r="BK279"/>
  <c r="BK129"/>
  <c i="3" r="BK170"/>
  <c r="BK174"/>
  <c r="BK179"/>
  <c r="J195"/>
  <c r="BK198"/>
  <c r="J207"/>
  <c r="J158"/>
  <c i="2" r="BK263"/>
  <c r="J132"/>
  <c r="J274"/>
  <c r="J170"/>
  <c r="J297"/>
  <c r="BK274"/>
  <c r="BK205"/>
  <c r="BK132"/>
  <c r="BK219"/>
  <c r="BK287"/>
  <c r="BK170"/>
  <c i="3" r="BK191"/>
  <c r="BK195"/>
  <c r="BK129"/>
  <c r="BK190"/>
  <c r="J205"/>
  <c r="J172"/>
  <c i="2" r="BK305"/>
  <c r="J238"/>
  <c r="BK295"/>
  <c r="J235"/>
  <c r="BK302"/>
  <c r="J260"/>
  <c r="BK197"/>
  <c r="J290"/>
  <c r="BK211"/>
  <c r="BK271"/>
  <c r="J211"/>
  <c i="3" r="J129"/>
  <c r="J146"/>
  <c r="BK205"/>
  <c r="BK199"/>
  <c r="BK153"/>
  <c r="BK193"/>
  <c i="2" r="J255"/>
  <c r="BK158"/>
  <c r="J279"/>
  <c r="J143"/>
  <c r="BK291"/>
  <c r="J246"/>
  <c r="BK167"/>
  <c r="J305"/>
  <c r="BK235"/>
  <c r="J158"/>
  <c r="BK238"/>
  <c i="3" r="J206"/>
  <c r="J190"/>
  <c r="BK207"/>
  <c r="J203"/>
  <c r="J164"/>
  <c r="BK146"/>
  <c r="J143"/>
  <c i="2" r="J254"/>
  <c r="BK143"/>
  <c r="BK290"/>
  <c r="J306"/>
  <c r="J287"/>
  <c r="BK227"/>
  <c r="BK183"/>
  <c r="BK260"/>
  <c r="BK135"/>
  <c r="J180"/>
  <c i="3" r="BK206"/>
  <c r="J135"/>
  <c r="BK164"/>
  <c r="BK143"/>
  <c r="BK158"/>
  <c r="J198"/>
  <c i="2" r="J244"/>
  <c r="J304"/>
  <c r="BK255"/>
  <c r="BK155"/>
  <c r="J271"/>
  <c r="J155"/>
  <c r="J291"/>
  <c r="J227"/>
  <c i="1" r="AS94"/>
  <c i="3" r="J176"/>
  <c r="J182"/>
  <c r="BK172"/>
  <c r="J191"/>
  <c i="2" r="J295"/>
  <c r="J167"/>
  <c r="BK297"/>
  <c r="BK250"/>
  <c r="BK304"/>
  <c r="J278"/>
  <c r="J250"/>
  <c r="J183"/>
  <c r="J298"/>
  <c r="BK161"/>
  <c r="BK246"/>
  <c i="3" r="J199"/>
  <c r="J188"/>
  <c r="J170"/>
  <c r="BK203"/>
  <c r="J193"/>
  <c i="2" l="1" r="BK128"/>
  <c r="J128"/>
  <c r="J98"/>
  <c r="R259"/>
  <c r="R128"/>
  <c r="BK259"/>
  <c r="J259"/>
  <c r="J101"/>
  <c r="T296"/>
  <c i="3" r="P128"/>
  <c i="2" r="T182"/>
  <c r="T253"/>
  <c r="T289"/>
  <c r="T303"/>
  <c r="T300"/>
  <c i="3" r="P152"/>
  <c i="2" r="P128"/>
  <c r="T259"/>
  <c r="P296"/>
  <c i="3" r="R128"/>
  <c r="P175"/>
  <c i="2" r="R182"/>
  <c r="R253"/>
  <c r="P289"/>
  <c r="BK303"/>
  <c r="J303"/>
  <c r="J106"/>
  <c i="3" r="R152"/>
  <c r="T189"/>
  <c i="2" r="P182"/>
  <c r="P253"/>
  <c r="R289"/>
  <c r="R303"/>
  <c r="R300"/>
  <c i="3" r="T152"/>
  <c r="T175"/>
  <c r="P197"/>
  <c i="2" r="T128"/>
  <c r="T127"/>
  <c r="T126"/>
  <c r="P259"/>
  <c r="BK296"/>
  <c r="J296"/>
  <c r="J103"/>
  <c r="P303"/>
  <c r="P300"/>
  <c i="3" r="BK128"/>
  <c r="J128"/>
  <c r="J98"/>
  <c r="BK152"/>
  <c r="J152"/>
  <c r="J99"/>
  <c r="R175"/>
  <c r="R189"/>
  <c r="BK204"/>
  <c r="J204"/>
  <c r="J106"/>
  <c i="2" r="BK182"/>
  <c r="J182"/>
  <c r="J99"/>
  <c r="BK253"/>
  <c r="J253"/>
  <c r="J100"/>
  <c r="BK289"/>
  <c r="J289"/>
  <c r="J102"/>
  <c r="R296"/>
  <c i="3" r="T128"/>
  <c r="T127"/>
  <c r="BK175"/>
  <c r="J175"/>
  <c r="J101"/>
  <c r="BK189"/>
  <c r="J189"/>
  <c r="J102"/>
  <c r="P189"/>
  <c r="BK197"/>
  <c r="J197"/>
  <c r="J103"/>
  <c r="R197"/>
  <c r="T197"/>
  <c r="P204"/>
  <c r="P201"/>
  <c r="R204"/>
  <c r="R201"/>
  <c r="T204"/>
  <c r="T201"/>
  <c r="BK173"/>
  <c r="J173"/>
  <c r="J100"/>
  <c i="2" r="BK301"/>
  <c r="J301"/>
  <c r="J105"/>
  <c i="3" r="BK202"/>
  <c r="J202"/>
  <c r="J105"/>
  <c r="J91"/>
  <c r="J120"/>
  <c r="BE174"/>
  <c r="BE182"/>
  <c r="F123"/>
  <c r="BE193"/>
  <c r="BE207"/>
  <c r="BE129"/>
  <c r="BE153"/>
  <c r="BE164"/>
  <c r="BE170"/>
  <c r="E85"/>
  <c r="BE135"/>
  <c r="BE143"/>
  <c r="BE190"/>
  <c r="BE195"/>
  <c r="BE198"/>
  <c r="BE205"/>
  <c r="BE206"/>
  <c r="BE158"/>
  <c r="BE176"/>
  <c r="BE188"/>
  <c r="BE191"/>
  <c r="BE146"/>
  <c r="BE172"/>
  <c r="BE199"/>
  <c r="BE179"/>
  <c r="BE203"/>
  <c i="2" r="J89"/>
  <c r="BE187"/>
  <c r="BE197"/>
  <c r="BE244"/>
  <c r="BE263"/>
  <c r="BE298"/>
  <c r="E85"/>
  <c r="J122"/>
  <c r="BE155"/>
  <c r="BE205"/>
  <c r="BE274"/>
  <c r="BE293"/>
  <c r="BE295"/>
  <c r="BE305"/>
  <c r="BE132"/>
  <c r="BE143"/>
  <c r="BE161"/>
  <c r="BE219"/>
  <c r="BE254"/>
  <c r="BE255"/>
  <c r="BE258"/>
  <c r="BE279"/>
  <c r="BE290"/>
  <c r="F92"/>
  <c r="BE129"/>
  <c r="BE135"/>
  <c r="BE158"/>
  <c r="BE167"/>
  <c r="BE211"/>
  <c r="BE227"/>
  <c r="BE238"/>
  <c r="BE260"/>
  <c r="BE271"/>
  <c r="BE278"/>
  <c r="BE287"/>
  <c r="BE302"/>
  <c r="BE170"/>
  <c r="BE180"/>
  <c r="BE183"/>
  <c r="BE235"/>
  <c r="BE246"/>
  <c r="BE250"/>
  <c r="BE291"/>
  <c r="BE297"/>
  <c r="BE304"/>
  <c r="BE306"/>
  <c r="F36"/>
  <c i="1" r="BC95"/>
  <c i="2" r="J34"/>
  <c i="1" r="AW95"/>
  <c i="3" r="F36"/>
  <c i="1" r="BC96"/>
  <c i="2" r="F34"/>
  <c i="1" r="BA95"/>
  <c i="3" r="F35"/>
  <c i="1" r="BB96"/>
  <c i="3" r="J34"/>
  <c i="1" r="AW96"/>
  <c i="2" r="F35"/>
  <c i="1" r="BB95"/>
  <c i="3" r="F34"/>
  <c i="1" r="BA96"/>
  <c i="3" r="F37"/>
  <c i="1" r="BD96"/>
  <c i="2" r="F37"/>
  <c i="1" r="BD95"/>
  <c i="3" l="1" r="T126"/>
  <c i="2" r="R127"/>
  <c r="R126"/>
  <c r="P127"/>
  <c r="P126"/>
  <c i="1" r="AU95"/>
  <c i="3" r="P127"/>
  <c r="P126"/>
  <c i="1" r="AU96"/>
  <c i="3" r="R127"/>
  <c r="R126"/>
  <c i="2" r="BK127"/>
  <c r="J127"/>
  <c r="J97"/>
  <c i="3" r="BK127"/>
  <c r="J127"/>
  <c r="J97"/>
  <c i="2" r="BK300"/>
  <c r="J300"/>
  <c r="J104"/>
  <c i="3" r="BK201"/>
  <c r="J201"/>
  <c r="J104"/>
  <c i="2" r="F33"/>
  <c i="1" r="AZ95"/>
  <c i="2" r="J33"/>
  <c i="1" r="AV95"/>
  <c r="AT95"/>
  <c r="BC94"/>
  <c r="AY94"/>
  <c i="3" r="F33"/>
  <c i="1" r="AZ96"/>
  <c r="BD94"/>
  <c r="W33"/>
  <c r="BB94"/>
  <c r="AX94"/>
  <c r="BA94"/>
  <c r="W30"/>
  <c i="3" r="J33"/>
  <c i="1" r="AV96"/>
  <c r="AT96"/>
  <c i="3" l="1" r="BK126"/>
  <c r="J126"/>
  <c r="J96"/>
  <c i="2" r="BK126"/>
  <c r="J126"/>
  <c i="1" r="AU94"/>
  <c r="W31"/>
  <c r="AW94"/>
  <c r="AK30"/>
  <c i="2" r="J30"/>
  <c i="1" r="AG95"/>
  <c r="W32"/>
  <c r="AZ94"/>
  <c r="AV94"/>
  <c r="AK29"/>
  <c i="2" l="1" r="J39"/>
  <c r="J96"/>
  <c i="1" r="AN95"/>
  <c i="3" r="J30"/>
  <c i="1" r="AG96"/>
  <c r="AG94"/>
  <c r="AK26"/>
  <c r="AK35"/>
  <c r="W29"/>
  <c r="AT94"/>
  <c r="AN94"/>
  <c i="3" l="1" r="J39"/>
  <c i="1" r="AN9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<sst xmlns="http://schemas.openxmlformats.org/spreadsheetml/2006/main">
  <si>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</si>
  <si>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</si>
  <si>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</si>
  <si>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</si>
  <si>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</si>
  <si>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{c04a1922-4408-4178-a070-bba324c392e2}</t>
  </si>
  <si>
    <t>0,01</t>
  </si>
  <si>
    <t>21</t>
  </si>
  <si>
    <t>12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</si>
  <si>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</si>
  <si>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</si>
  <si>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</si>
  <si>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</si>
  <si>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</si>
  <si>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007_03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</si>
  <si>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</si>
  <si>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</si>
  <si>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místních komunikací_Mnichovo Hradiště</t>
  </si>
  <si>
    <t>KSO:</t>
  </si>
  <si>
    <t>CC-CZ:</t>
  </si>
  <si>
    <t>Místo:</t>
  </si>
  <si>
    <t xml:space="preserve"> </t>
  </si>
  <si>
    <t>Datum:</t>
  </si>
  <si>
    <t>2. 3. 2024</t>
  </si>
  <si>
    <t>Zadavatel:</t>
  </si>
  <si>
    <t>IČ:</t>
  </si>
  <si>
    <t>00238309</t>
  </si>
  <si>
    <t>Město Mnichovo Hradiště</t>
  </si>
  <si>
    <t>DIČ:</t>
  </si>
  <si>
    <t>CZ00238309</t>
  </si>
  <si>
    <t>Uchazeč:</t>
  </si>
  <si>
    <t>Vyplň údaj</t>
  </si>
  <si>
    <t>Projektant:</t>
  </si>
  <si>
    <t>True</t>
  </si>
  <si>
    <t>Zpracovatel:</t>
  </si>
  <si>
    <t>František Beránek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</si>
  <si>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</si>
  <si>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</si>
  <si>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</si>
  <si>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</si>
  <si>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</si>
  <si>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</si>
  <si>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</si>
  <si>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</si>
  <si>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</si>
  <si>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</si>
  <si>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</si>
  <si>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</si>
  <si>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</si>
  <si>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</si>
  <si>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</si>
  <si>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</si>
  <si>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</si>
  <si>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</si>
  <si>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</si>
  <si>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</si>
  <si>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</si>
  <si>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</si>
  <si>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</si>
  <si>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</si>
  <si>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</si>
  <si>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</si>
  <si>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</si>
  <si>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</si>
  <si>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</si>
  <si>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</si>
  <si>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</si>
  <si>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</si>
  <si>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</si>
  <si>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</si>
  <si>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</si>
  <si>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</si>
  <si>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</si>
  <si>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</si>
  <si>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</si>
  <si>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</si>
  <si>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</si>
  <si>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</si>
  <si>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</si>
  <si>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</si>
  <si>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</si>
  <si>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</si>
  <si>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</si>
  <si>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ulice Řadová, Mnichovo Hradiště</t>
  </si>
  <si>
    <t>STA</t>
  </si>
  <si>
    <t>1</t>
  </si>
  <si>
    <t>{4b01dafb-2ecd-4f4c-9e43-764b5a2102d3}</t>
  </si>
  <si>
    <t>2</t>
  </si>
  <si>
    <t>02</t>
  </si>
  <si>
    <t>ulice Na Průhonu, Mnichovo Hradiště</t>
  </si>
  <si>
    <t>{c6606169-112f-4c27-ba3d-114382bde213}</t>
  </si>
  <si>
    <t>KRYCÍ LIST SOUPISU PRACÍ</t>
  </si>
  <si>
    <t>Objekt:</t>
  </si>
  <si>
    <t>01 - ulice Řadová, Mnichovo Hradiště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</si>
  <si>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</si>
  <si>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</si>
  <si>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</si>
  <si>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</si>
  <si>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</si>
  <si>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</si>
  <si>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</si>
  <si>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</si>
  <si>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</si>
  <si>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</si>
  <si>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</si>
  <si>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</si>
  <si>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</si>
  <si>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</si>
  <si>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</si>
  <si>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</si>
  <si>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</si>
  <si>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</si>
  <si>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</si>
  <si>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</si>
  <si>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</si>
  <si>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</si>
  <si>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</si>
  <si>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</si>
  <si>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</si>
  <si>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</si>
  <si>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</si>
  <si>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</si>
  <si>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</si>
  <si>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</si>
  <si>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</si>
  <si>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</si>
  <si>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</si>
  <si>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</si>
  <si>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</si>
  <si>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</si>
  <si>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CS ÚRS 2024 01</t>
  </si>
  <si>
    <t>4</t>
  </si>
  <si>
    <t>-1635977736</t>
  </si>
  <si>
    <t>VV</t>
  </si>
  <si>
    <t>" žulová dlažby ve vjezdu "</t>
  </si>
  <si>
    <t>8,0*6,0</t>
  </si>
  <si>
    <t>113107151</t>
  </si>
  <si>
    <t>Odstranění podkladu z kameniva těženého tl do 100 mm strojně pl přes 50 do 200 m2</t>
  </si>
  <si>
    <t>593294419</t>
  </si>
  <si>
    <t>" lože dlažebních kostek "</t>
  </si>
  <si>
    <t>48,0+60,0</t>
  </si>
  <si>
    <t>3</t>
  </si>
  <si>
    <t>113107161</t>
  </si>
  <si>
    <t>Odstranění podkladu z kameniva drceného tl do 100 mm strojně pl přes 50 do 200 m2</t>
  </si>
  <si>
    <t>-156330437</t>
  </si>
  <si>
    <t>" A podél obrub "</t>
  </si>
  <si>
    <t>45,0*0,6</t>
  </si>
  <si>
    <t>" B podél obrub "</t>
  </si>
  <si>
    <t>50,0*0,6</t>
  </si>
  <si>
    <t>" sanance podloží - předpoklad množství 40,0m2 - skutečnost odsouhlasena TDS nebo objednatelem "</t>
  </si>
  <si>
    <t>40,0</t>
  </si>
  <si>
    <t>Součet</t>
  </si>
  <si>
    <t>113107181</t>
  </si>
  <si>
    <t>Odstranění podkladu živičného tl do 50 mm strojně pl přes 50 do 200 m2</t>
  </si>
  <si>
    <t>-516560818</t>
  </si>
  <si>
    <t>" Hlavní - napojení v ul. V Cestkách "</t>
  </si>
  <si>
    <t>4,4*3,0</t>
  </si>
  <si>
    <t>" A - odstranění podél obrub a napojení na zvýšenou křižovatku "</t>
  </si>
  <si>
    <t>45,0*0,6*2</t>
  </si>
  <si>
    <t>6,8*2,0</t>
  </si>
  <si>
    <t>" B - odstranění podél obrub a napojení na zvýšenou křižovatku "</t>
  </si>
  <si>
    <t>55,0*0,6*2</t>
  </si>
  <si>
    <t>6,2*2,0</t>
  </si>
  <si>
    <t>" Hlavní - napojení v ul. Na Úvoze "</t>
  </si>
  <si>
    <t>4,5*3,0</t>
  </si>
  <si>
    <t>5</t>
  </si>
  <si>
    <t>113107246R</t>
  </si>
  <si>
    <t>Vybourání porušených podkladních vrstev do tl. 300mm s odvozem a likvidací odpadů</t>
  </si>
  <si>
    <t>1470063123</t>
  </si>
  <si>
    <t>" přesné množství odsouhlasí TDS nebo objednatel "</t>
  </si>
  <si>
    <t>310,0</t>
  </si>
  <si>
    <t>6</t>
  </si>
  <si>
    <t>113151111</t>
  </si>
  <si>
    <t>Rozebrání zpevněných ploch ze silničních dílců</t>
  </si>
  <si>
    <t>1107409532</t>
  </si>
  <si>
    <t>" rozebrání panelů u stromu pro dorovnání podloží "</t>
  </si>
  <si>
    <t>3,0*5,0</t>
  </si>
  <si>
    <t>7</t>
  </si>
  <si>
    <t>113154253</t>
  </si>
  <si>
    <t>Frézování živičného krytu tl 50 mm pruh š přes 0,5 do 1 m pl přes 500 do 1000 m2 s překážkami v trase</t>
  </si>
  <si>
    <t>1309837039</t>
  </si>
  <si>
    <t xml:space="preserve">" Hlavní - vyrovnání povrchu s proměnlivou tl. fréízované vrstvy, uvažováno 1/3 plochy  "</t>
  </si>
  <si>
    <t>(265,0*4,4)/3</t>
  </si>
  <si>
    <t>" Vnitrobloky A+B "</t>
  </si>
  <si>
    <t>(50,0*6,0+55,0*6,0)/3</t>
  </si>
  <si>
    <t>8</t>
  </si>
  <si>
    <t>113202111</t>
  </si>
  <si>
    <t>Vytrhání obrub krajníků obrubníků stojatých</t>
  </si>
  <si>
    <t>m</t>
  </si>
  <si>
    <t>-1927051612</t>
  </si>
  <si>
    <t xml:space="preserve">" oprava obrub - přesné množství odsouhlasí TDS nebo objednatel </t>
  </si>
  <si>
    <t>30,0</t>
  </si>
  <si>
    <t>9</t>
  </si>
  <si>
    <t>181152302</t>
  </si>
  <si>
    <t>Úprava pláně pro silnice a dálnice v zářezech se zhutněním</t>
  </si>
  <si>
    <t>-1142176507</t>
  </si>
  <si>
    <t>"Dlážděné plochy "</t>
  </si>
  <si>
    <t>10</t>
  </si>
  <si>
    <t>184803112</t>
  </si>
  <si>
    <t>Řez a tvarování živých plotů přímých v přes 0,8 do 1,5 m a š do 1,0 m s odvozem odpadu do 20 km</t>
  </si>
  <si>
    <t>-1580170753</t>
  </si>
  <si>
    <t>35,0*2,0</t>
  </si>
  <si>
    <t>Komunikace pozemní</t>
  </si>
  <si>
    <t>11</t>
  </si>
  <si>
    <t>564851011</t>
  </si>
  <si>
    <t>Podklad ze štěrkodrtě ŠD plochy do 100 m2 tl 150 mm</t>
  </si>
  <si>
    <t>-2115774566</t>
  </si>
  <si>
    <t>" tl. vrstvy celkem 300mm - 2* 150mm"</t>
  </si>
  <si>
    <t>310,0*2</t>
  </si>
  <si>
    <t>565131111R</t>
  </si>
  <si>
    <t xml:space="preserve">Vyrovnání povrchu dosavadních podkladů obalovaným kamenivem ACP (OK) </t>
  </si>
  <si>
    <t>t</t>
  </si>
  <si>
    <t>-2024859634</t>
  </si>
  <si>
    <t>" Hlavní "</t>
  </si>
  <si>
    <t>265,0*4,4</t>
  </si>
  <si>
    <t>" A "</t>
  </si>
  <si>
    <t>45,0*6,8</t>
  </si>
  <si>
    <t>" B "</t>
  </si>
  <si>
    <t>50,0*6,2</t>
  </si>
  <si>
    <t>Mezisoučet</t>
  </si>
  <si>
    <t>" Uvažované množství 0,075 t/m2 na 1/2 ploch "</t>
  </si>
  <si>
    <t>(1782,0*0,075)/2</t>
  </si>
  <si>
    <t>13</t>
  </si>
  <si>
    <t>566201111</t>
  </si>
  <si>
    <t>Úprava krytu z kameniva drceného pro nový kryt s doplněním kameniva drceného do 0,04 m3/m2</t>
  </si>
  <si>
    <t>325497867</t>
  </si>
  <si>
    <t>50,0*0,6*2</t>
  </si>
  <si>
    <t>14</t>
  </si>
  <si>
    <t>566401111</t>
  </si>
  <si>
    <t>Úprava krytu z kameniva drceného pro nový kryt s doplněním kameniva drceného přes 0,06 do 0,08 m3/m2</t>
  </si>
  <si>
    <t>1976837826</t>
  </si>
  <si>
    <t>" žulová dlažba ve výjezdu "</t>
  </si>
  <si>
    <t>20,0*3,0</t>
  </si>
  <si>
    <t>15</t>
  </si>
  <si>
    <t>567120109</t>
  </si>
  <si>
    <t>Podklad ze směsi stmelené cementem SC C 1,5/2,0 (SC II) tl 100 mm</t>
  </si>
  <si>
    <t>-1518907194</t>
  </si>
  <si>
    <t>16</t>
  </si>
  <si>
    <t>573231108</t>
  </si>
  <si>
    <t>Postřik živičný spojovací ze silniční emulze v množství 0,50 kg/m2</t>
  </si>
  <si>
    <t>-1858547955</t>
  </si>
  <si>
    <t>50,0*6,8</t>
  </si>
  <si>
    <t>55,0*6,2</t>
  </si>
  <si>
    <t>17</t>
  </si>
  <si>
    <t>577144121</t>
  </si>
  <si>
    <t>Asfaltový beton vrstva obrusná ACO 11+ (ABS) tř. I tl 50 mm š přes 3 m z nemodifikovaného asfaltu</t>
  </si>
  <si>
    <t>-1677095433</t>
  </si>
  <si>
    <t>18</t>
  </si>
  <si>
    <t>584121108</t>
  </si>
  <si>
    <t>Osazení silničních dílců z ŽB do lože z kameniva těženého tl 40 mm plochy do 15 m2</t>
  </si>
  <si>
    <t>-27064429</t>
  </si>
  <si>
    <t>" přeložení panelů u stromu "</t>
  </si>
  <si>
    <t>19</t>
  </si>
  <si>
    <t>591211111</t>
  </si>
  <si>
    <t>Kladení dlažby z kostek drobných z kamene do lože z kameniva těženého tl 50 mm</t>
  </si>
  <si>
    <t>-1927030716</t>
  </si>
  <si>
    <t>" žulová dlažba ve výjezdu - odpočet podélného rygolu š. 0,4m "</t>
  </si>
  <si>
    <t>20,0*2,6</t>
  </si>
  <si>
    <t>20</t>
  </si>
  <si>
    <t>M</t>
  </si>
  <si>
    <t>58381007</t>
  </si>
  <si>
    <t>kostka štípaná dlažební žula drobná 8/10</t>
  </si>
  <si>
    <t>-1666132094</t>
  </si>
  <si>
    <t>100*1,02 'Přepočtené koeficientem množství</t>
  </si>
  <si>
    <t>597661121</t>
  </si>
  <si>
    <t>Rigol dlážděný z dlažebních kostek drobných do lože ze štěrkopísku tl 100 mm</t>
  </si>
  <si>
    <t>269455977</t>
  </si>
  <si>
    <t>" odvodňovací rigol podél pravé obruby ve výjezdu - dlážděná komunikace "</t>
  </si>
  <si>
    <t>" dvoulinka pro vedení vody, dvoulinka šikmá pro dosažení nivelety komunikace "</t>
  </si>
  <si>
    <t>20,0*0,4</t>
  </si>
  <si>
    <t>22</t>
  </si>
  <si>
    <t>599141111</t>
  </si>
  <si>
    <t>Vyplnění spár mezi silničními dílci živičnou zálivkou</t>
  </si>
  <si>
    <t>-894264273</t>
  </si>
  <si>
    <t>" zálivka spár mezi panely "</t>
  </si>
  <si>
    <t>300,0</t>
  </si>
  <si>
    <t>Trubní vedení</t>
  </si>
  <si>
    <t>23</t>
  </si>
  <si>
    <t>895941312R</t>
  </si>
  <si>
    <t>Výměna uliční vpusti kompletní vč. napojení na stávající potrubí a obnovy konstrukční souvrství komunikace</t>
  </si>
  <si>
    <t>kus</t>
  </si>
  <si>
    <t>-799591740</t>
  </si>
  <si>
    <t>24</t>
  </si>
  <si>
    <t>899132112</t>
  </si>
  <si>
    <t>Výměna (výšková úprava) poklopu kanalizačního samonivelačního s ošetřením podkladu hloubky přes 25 cm</t>
  </si>
  <si>
    <t>2023891563</t>
  </si>
  <si>
    <t>" výměna poklopů RŠ kanalizačního potrubí - poklopy dodá VaK MB "</t>
  </si>
  <si>
    <t>5,0</t>
  </si>
  <si>
    <t>25</t>
  </si>
  <si>
    <t>899132212</t>
  </si>
  <si>
    <t>Výměna (výšková úprava) poklopu vodovodního samonivelačního nebo pevného šoupátkového</t>
  </si>
  <si>
    <t>2060875449</t>
  </si>
  <si>
    <t>Ostatní konstrukce a práce, bourání</t>
  </si>
  <si>
    <t>26</t>
  </si>
  <si>
    <t>916241213</t>
  </si>
  <si>
    <t>Osazení obrubníku kamenného stojatého s boční opěrou do lože z betonu prostého</t>
  </si>
  <si>
    <t>611024997</t>
  </si>
  <si>
    <t>27</t>
  </si>
  <si>
    <t>919732211</t>
  </si>
  <si>
    <t>Styčná spára napojení nového živičného povrchu na stávající za tepla š 15 mm hl 25 mm s prořezáním</t>
  </si>
  <si>
    <t>1461630257</t>
  </si>
  <si>
    <t>" napoje na ulice "</t>
  </si>
  <si>
    <t>2*4,5</t>
  </si>
  <si>
    <t>" zálivka k žulové dlažbě "</t>
  </si>
  <si>
    <t>8,0</t>
  </si>
  <si>
    <t>" A + B "</t>
  </si>
  <si>
    <t>6,8+6,2</t>
  </si>
  <si>
    <t>28</t>
  </si>
  <si>
    <t>919732R21</t>
  </si>
  <si>
    <t>Ošetření spár a trhlin živičné vrstvy za tepla š 15 mm hl. 25mm s prořezáním</t>
  </si>
  <si>
    <t>1909911977</t>
  </si>
  <si>
    <t xml:space="preserve">" oprava trhlin v podkladu  - odhadované množství 160,0 bm - skutečné množství bude odsouhlaseno TDS nebo objednatelem "</t>
  </si>
  <si>
    <t>160,0</t>
  </si>
  <si>
    <t>29</t>
  </si>
  <si>
    <t>919735111</t>
  </si>
  <si>
    <t>Řezání stávajícího živičného krytu hl do 50 mm</t>
  </si>
  <si>
    <t>503221349</t>
  </si>
  <si>
    <t>30</t>
  </si>
  <si>
    <t>919794441</t>
  </si>
  <si>
    <t>Úprava ploch kolem hydrantů, šoupat, poklopů a mříží nebo sloupů v živičných krytech pl do 2 m2</t>
  </si>
  <si>
    <t>10078476</t>
  </si>
  <si>
    <t>31</t>
  </si>
  <si>
    <t>938909311</t>
  </si>
  <si>
    <t>Čištění vozovek metením strojně podkladu nebo krytu betonového nebo živičného</t>
  </si>
  <si>
    <t>-398088857</t>
  </si>
  <si>
    <t>32</t>
  </si>
  <si>
    <t>938909611</t>
  </si>
  <si>
    <t>Odstranění nánosu na krajnicích tl do 100 mm</t>
  </si>
  <si>
    <t>-1222881623</t>
  </si>
  <si>
    <t>100,0*2*0,2</t>
  </si>
  <si>
    <t>997</t>
  </si>
  <si>
    <t>Přesun sutě</t>
  </si>
  <si>
    <t>33</t>
  </si>
  <si>
    <t>997221551</t>
  </si>
  <si>
    <t>Vodorovná doprava suti ze sypkých materiálů do 1 km</t>
  </si>
  <si>
    <t>1972955469</t>
  </si>
  <si>
    <t>34</t>
  </si>
  <si>
    <t>997221559</t>
  </si>
  <si>
    <t>Příplatek ZKD 1 km u vodorovné dopravy suti ze sypkých materiálů</t>
  </si>
  <si>
    <t>213832193</t>
  </si>
  <si>
    <t>114,977*5</t>
  </si>
  <si>
    <t>35</t>
  </si>
  <si>
    <t>997221655</t>
  </si>
  <si>
    <t>Poplatek za uložení na skládce (skládkovné) zeminy a kamení kód odpadu 17 05 04</t>
  </si>
  <si>
    <t>582559978</t>
  </si>
  <si>
    <t>17,82+5,04+16,49</t>
  </si>
  <si>
    <t>36</t>
  </si>
  <si>
    <t>997221875</t>
  </si>
  <si>
    <t>Poplatek za uložení na recyklační skládce (skládkovné) stavebního odpadu asfaltového bez obsahu dehtu zatříděného do Katalogu odpadů pod kódem 17 03 02</t>
  </si>
  <si>
    <t>-550271458</t>
  </si>
  <si>
    <t>998</t>
  </si>
  <si>
    <t>Přesun hmot</t>
  </si>
  <si>
    <t>37</t>
  </si>
  <si>
    <t>998225111</t>
  </si>
  <si>
    <t>Přesun hmot pro pozemní komunikace s krytem z kamene, monolitickým betonovým nebo živičným</t>
  </si>
  <si>
    <t>-2080171560</t>
  </si>
  <si>
    <t>38</t>
  </si>
  <si>
    <t>998225194</t>
  </si>
  <si>
    <t>Příplatek k přesunu hmot pro pozemní komunikace s krytem z kamene, živičným, betonovým do 5000 m</t>
  </si>
  <si>
    <t>684879489</t>
  </si>
  <si>
    <t>42,821*5</t>
  </si>
  <si>
    <t>VRN</t>
  </si>
  <si>
    <t>Vedlejší rozpočtové náklady</t>
  </si>
  <si>
    <t>VRN1</t>
  </si>
  <si>
    <t>Průzkumné, geodetické a projektové práce</t>
  </si>
  <si>
    <t>39</t>
  </si>
  <si>
    <t>010001000</t>
  </si>
  <si>
    <t xml:space="preserve">Průzkumné, geodetické a projektové práce </t>
  </si>
  <si>
    <t>%</t>
  </si>
  <si>
    <t>1024</t>
  </si>
  <si>
    <t>-2085139943</t>
  </si>
  <si>
    <t>VRN3</t>
  </si>
  <si>
    <t>Zařízení staveniště</t>
  </si>
  <si>
    <t>40</t>
  </si>
  <si>
    <t>030001000</t>
  </si>
  <si>
    <t>2105136013</t>
  </si>
  <si>
    <t>41</t>
  </si>
  <si>
    <t>034002000</t>
  </si>
  <si>
    <t>Zabezpečení staveniště</t>
  </si>
  <si>
    <t>1875807620</t>
  </si>
  <si>
    <t>42</t>
  </si>
  <si>
    <t>034303000</t>
  </si>
  <si>
    <t>Dopravní značení na staveništi</t>
  </si>
  <si>
    <t>1329077620</t>
  </si>
  <si>
    <t>02 - ulice Na Průhonu, Mnichovo Hradiště</t>
  </si>
  <si>
    <t>297690217</t>
  </si>
  <si>
    <t>" podél obrub u č.p. 1038-1048"</t>
  </si>
  <si>
    <t>55,0*0,8</t>
  </si>
  <si>
    <t xml:space="preserve">" podél obrub u č.p. 1200 - 1207  "</t>
  </si>
  <si>
    <t>55,0*0,6</t>
  </si>
  <si>
    <t>419648614</t>
  </si>
  <si>
    <t>" napojení "</t>
  </si>
  <si>
    <t>2*7,0*2,0</t>
  </si>
  <si>
    <t>1159418668</t>
  </si>
  <si>
    <t xml:space="preserve">"vyrovnání povrchu s proměnlivou tl. fréízované vrstvy, uvažováno 1/3 plochy  "</t>
  </si>
  <si>
    <t>(55,0*5,1+55,0*5,1)/3</t>
  </si>
  <si>
    <t>-1317175166</t>
  </si>
  <si>
    <t>743958622</t>
  </si>
  <si>
    <t>55,0*5,1+55,0*5,1</t>
  </si>
  <si>
    <t>(561,0*0,075)/2</t>
  </si>
  <si>
    <t>430759181</t>
  </si>
  <si>
    <t>-1621716416</t>
  </si>
  <si>
    <t>471046436</t>
  </si>
  <si>
    <t>1460394283</t>
  </si>
  <si>
    <t>542240470</t>
  </si>
  <si>
    <t>-215142228</t>
  </si>
  <si>
    <t>-1177136821</t>
  </si>
  <si>
    <t xml:space="preserve">" oprava trhlin v podkladu  - odhadované množství 120,0 bm - skutečné množství bude odsouhlaseno TDS nebo objednatelem "</t>
  </si>
  <si>
    <t>120,0</t>
  </si>
  <si>
    <t>1753989708</t>
  </si>
  <si>
    <t>" podél obrub "</t>
  </si>
  <si>
    <t>2*55,0</t>
  </si>
  <si>
    <t>1152661987</t>
  </si>
  <si>
    <t>-438436053</t>
  </si>
  <si>
    <t>1049528393</t>
  </si>
  <si>
    <t>51,215*5</t>
  </si>
  <si>
    <t>558420059</t>
  </si>
  <si>
    <t>13,090+0,72+5,61</t>
  </si>
  <si>
    <t>-903775068</t>
  </si>
  <si>
    <t>10,29</t>
  </si>
  <si>
    <t>-239118775</t>
  </si>
  <si>
    <t>1610822132</t>
  </si>
  <si>
    <t>5,369*5</t>
  </si>
  <si>
    <t>-2037610786</t>
  </si>
  <si>
    <t>1953484743</t>
  </si>
  <si>
    <t>1695377597</t>
  </si>
  <si>
    <t>525387146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</si>
</sst>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8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0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3" fillId="4" borderId="6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7" xfId="0" applyFont="1" applyFill="1" applyBorder="1" applyAlignment="1" applyProtection="1">
      <alignment horizontal="right" vertical="center"/>
    </xf>
    <xf numFmtId="0" fontId="23" fillId="4" borderId="8" xfId="0" applyFont="1" applyFill="1" applyBorder="1" applyAlignment="1" applyProtection="1">
      <alignment horizontal="left" vertical="center"/>
    </xf>
    <xf numFmtId="0" fontId="23" fillId="4" borderId="0" xfId="0" applyFont="1" applyFill="1" applyAlignment="1" applyProtection="1">
      <alignment horizontal="center" vertical="center"/>
    </xf>
    <xf numFmtId="0" fontId="24" fillId="0" borderId="16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</xf>
    <xf numFmtId="4" fontId="30" fillId="0" borderId="20" xfId="0" applyNumberFormat="1" applyFont="1" applyBorder="1" applyAlignment="1" applyProtection="1">
      <alignment vertical="center"/>
    </xf>
    <xf numFmtId="166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3" fillId="4" borderId="16" xfId="0" applyFont="1" applyFill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2" xfId="0" applyFont="1" applyBorder="1" applyAlignment="1" applyProtection="1">
      <alignment horizontal="center" vertical="center"/>
    </xf>
    <xf numFmtId="49" fontId="23" fillId="0" borderId="22" xfId="0" applyNumberFormat="1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left" vertical="center" wrapText="1"/>
    </xf>
    <xf numFmtId="0" fontId="23" fillId="0" borderId="22" xfId="0" applyFont="1" applyBorder="1" applyAlignment="1" applyProtection="1">
      <alignment horizontal="center" vertical="center" wrapText="1"/>
    </xf>
    <xf numFmtId="167" fontId="23" fillId="0" borderId="22" xfId="0" applyNumberFormat="1" applyFont="1" applyBorder="1" applyAlignment="1" applyProtection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5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167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166" fontId="24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s://app.urs.cz/products/kros4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31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31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="2" customFormat="1" ht="25.92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="2" customFormat="1" ht="14.4" customHeight="1">
      <c r="B49" s="60"/>
      <c r="C49" s="61"/>
      <c r="D49" s="62" t="s">
        <v>50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51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="2" customFormat="1">
      <c r="A60" s="39"/>
      <c r="B60" s="40"/>
      <c r="C60" s="41"/>
      <c r="D60" s="65" t="s">
        <v>52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53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52</v>
      </c>
      <c r="AI60" s="43"/>
      <c r="AJ60" s="43"/>
      <c r="AK60" s="43"/>
      <c r="AL60" s="43"/>
      <c r="AM60" s="65" t="s">
        <v>53</v>
      </c>
      <c r="AN60" s="43"/>
      <c r="AO60" s="43"/>
      <c r="AP60" s="41"/>
      <c r="AQ60" s="41"/>
      <c r="AR60" s="45"/>
      <c r="BE60" s="39"/>
    </row>
    <row r="61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="2" customFormat="1">
      <c r="A64" s="39"/>
      <c r="B64" s="40"/>
      <c r="C64" s="41"/>
      <c r="D64" s="62" t="s">
        <v>54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55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="2" customFormat="1">
      <c r="A75" s="39"/>
      <c r="B75" s="40"/>
      <c r="C75" s="41"/>
      <c r="D75" s="65" t="s">
        <v>52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53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52</v>
      </c>
      <c r="AI75" s="43"/>
      <c r="AJ75" s="43"/>
      <c r="AK75" s="43"/>
      <c r="AL75" s="43"/>
      <c r="AM75" s="65" t="s">
        <v>53</v>
      </c>
      <c r="AN75" s="43"/>
      <c r="AO75" s="43"/>
      <c r="AP75" s="41"/>
      <c r="AQ75" s="41"/>
      <c r="AR75" s="45"/>
      <c r="BE75" s="39"/>
    </row>
    <row r="76" s="2" customForma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="2" customFormat="1" ht="6.96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="2" customFormat="1" ht="6.96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="2" customFormat="1" ht="24.96" customHeight="1">
      <c r="A82" s="39"/>
      <c r="B82" s="40"/>
      <c r="C82" s="24" t="s">
        <v>56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007_03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="5" customFormat="1" ht="36.96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Oprava místních komunikací_Mnichovo Hradiště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 "","",AN8)</f>
        <v>2. 3. 2024</v>
      </c>
      <c r="AN87" s="80"/>
      <c r="AO87" s="41"/>
      <c r="AP87" s="41"/>
      <c r="AQ87" s="41"/>
      <c r="AR87" s="45"/>
      <c r="B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 "","",E11)</f>
        <v>Město Mnichovo Hradiště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32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57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="2" customFormat="1" ht="15.15" customHeight="1">
      <c r="A90" s="39"/>
      <c r="B90" s="40"/>
      <c r="C90" s="33" t="s">
        <v>30</v>
      </c>
      <c r="D90" s="41"/>
      <c r="E90" s="41"/>
      <c r="F90" s="41"/>
      <c r="G90" s="41"/>
      <c r="H90" s="41"/>
      <c r="I90" s="41"/>
      <c r="J90" s="41"/>
      <c r="K90" s="41"/>
      <c r="L90" s="72" t="str">
        <f>IF(E14= 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František Beránek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="2" customFormat="1" ht="29.28" customHeight="1">
      <c r="A92" s="39"/>
      <c r="B92" s="40"/>
      <c r="C92" s="94" t="s">
        <v>58</v>
      </c>
      <c r="D92" s="95"/>
      <c r="E92" s="95"/>
      <c r="F92" s="95"/>
      <c r="G92" s="95"/>
      <c r="H92" s="96"/>
      <c r="I92" s="97" t="s">
        <v>59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60</v>
      </c>
      <c r="AH92" s="95"/>
      <c r="AI92" s="95"/>
      <c r="AJ92" s="95"/>
      <c r="AK92" s="95"/>
      <c r="AL92" s="95"/>
      <c r="AM92" s="95"/>
      <c r="AN92" s="97" t="s">
        <v>61</v>
      </c>
      <c r="AO92" s="95"/>
      <c r="AP92" s="99"/>
      <c r="AQ92" s="100" t="s">
        <v>62</v>
      </c>
      <c r="AR92" s="45"/>
      <c r="AS92" s="101" t="s">
        <v>63</v>
      </c>
      <c r="AT92" s="102" t="s">
        <v>64</v>
      </c>
      <c r="AU92" s="102" t="s">
        <v>65</v>
      </c>
      <c r="AV92" s="102" t="s">
        <v>66</v>
      </c>
      <c r="AW92" s="102" t="s">
        <v>67</v>
      </c>
      <c r="AX92" s="102" t="s">
        <v>68</v>
      </c>
      <c r="AY92" s="102" t="s">
        <v>69</v>
      </c>
      <c r="AZ92" s="102" t="s">
        <v>70</v>
      </c>
      <c r="BA92" s="102" t="s">
        <v>71</v>
      </c>
      <c r="BB92" s="102" t="s">
        <v>72</v>
      </c>
      <c r="BC92" s="102" t="s">
        <v>73</v>
      </c>
      <c r="BD92" s="103" t="s">
        <v>74</v>
      </c>
      <c r="BE92" s="39"/>
    </row>
    <row r="93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="6" customFormat="1" ht="32.4" customHeight="1">
      <c r="A94" s="6"/>
      <c r="B94" s="107"/>
      <c r="C94" s="108" t="s">
        <v>75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76</v>
      </c>
      <c r="BT94" s="118" t="s">
        <v>77</v>
      </c>
      <c r="BU94" s="119" t="s">
        <v>78</v>
      </c>
      <c r="BV94" s="118" t="s">
        <v>79</v>
      </c>
      <c r="BW94" s="118" t="s">
        <v>5</v>
      </c>
      <c r="BX94" s="118" t="s">
        <v>80</v>
      </c>
      <c r="CL94" s="118" t="s">
        <v>1</v>
      </c>
    </row>
    <row r="95" s="7" customFormat="1" ht="16.5" customHeight="1">
      <c r="A95" s="120" t="s">
        <v>81</v>
      </c>
      <c r="B95" s="121"/>
      <c r="C95" s="122"/>
      <c r="D95" s="123" t="s">
        <v>82</v>
      </c>
      <c r="E95" s="123"/>
      <c r="F95" s="123"/>
      <c r="G95" s="123"/>
      <c r="H95" s="123"/>
      <c r="I95" s="124"/>
      <c r="J95" s="123" t="s">
        <v>83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'01 - ulice Řadová, Mnicho...'!J30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'01 - ulice Řadová, Mnicho...'!P126</f>
        <v>0</v>
      </c>
      <c r="AV95" s="129">
        <f>'01 - ulice Řadová, Mnicho...'!J33</f>
        <v>0</v>
      </c>
      <c r="AW95" s="129">
        <f>'01 - ulice Řadová, Mnicho...'!J34</f>
        <v>0</v>
      </c>
      <c r="AX95" s="129">
        <f>'01 - ulice Řadová, Mnicho...'!J35</f>
        <v>0</v>
      </c>
      <c r="AY95" s="129">
        <f>'01 - ulice Řadová, Mnicho...'!J36</f>
        <v>0</v>
      </c>
      <c r="AZ95" s="129">
        <f>'01 - ulice Řadová, Mnicho...'!F33</f>
        <v>0</v>
      </c>
      <c r="BA95" s="129">
        <f>'01 - ulice Řadová, Mnicho...'!F34</f>
        <v>0</v>
      </c>
      <c r="BB95" s="129">
        <f>'01 - ulice Řadová, Mnicho...'!F35</f>
        <v>0</v>
      </c>
      <c r="BC95" s="129">
        <f>'01 - ulice Řadová, Mnicho...'!F36</f>
        <v>0</v>
      </c>
      <c r="BD95" s="131">
        <f>'01 - ulice Řadová, Mnicho...'!F37</f>
        <v>0</v>
      </c>
      <c r="BE95" s="7"/>
      <c r="BT95" s="132" t="s">
        <v>85</v>
      </c>
      <c r="BV95" s="132" t="s">
        <v>79</v>
      </c>
      <c r="BW95" s="132" t="s">
        <v>86</v>
      </c>
      <c r="BX95" s="132" t="s">
        <v>5</v>
      </c>
      <c r="CL95" s="132" t="s">
        <v>1</v>
      </c>
      <c r="CM95" s="132" t="s">
        <v>87</v>
      </c>
    </row>
    <row r="96" s="7" customFormat="1" ht="16.5" customHeight="1">
      <c r="A96" s="120" t="s">
        <v>81</v>
      </c>
      <c r="B96" s="121"/>
      <c r="C96" s="122"/>
      <c r="D96" s="123" t="s">
        <v>88</v>
      </c>
      <c r="E96" s="123"/>
      <c r="F96" s="123"/>
      <c r="G96" s="123"/>
      <c r="H96" s="123"/>
      <c r="I96" s="124"/>
      <c r="J96" s="123" t="s">
        <v>89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'02 - ulice Na Průhonu, Mn...'!J30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84</v>
      </c>
      <c r="AR96" s="127"/>
      <c r="AS96" s="133">
        <v>0</v>
      </c>
      <c r="AT96" s="134">
        <f>ROUND(SUM(AV96:AW96),2)</f>
        <v>0</v>
      </c>
      <c r="AU96" s="135">
        <f>'02 - ulice Na Průhonu, Mn...'!P126</f>
        <v>0</v>
      </c>
      <c r="AV96" s="134">
        <f>'02 - ulice Na Průhonu, Mn...'!J33</f>
        <v>0</v>
      </c>
      <c r="AW96" s="134">
        <f>'02 - ulice Na Průhonu, Mn...'!J34</f>
        <v>0</v>
      </c>
      <c r="AX96" s="134">
        <f>'02 - ulice Na Průhonu, Mn...'!J35</f>
        <v>0</v>
      </c>
      <c r="AY96" s="134">
        <f>'02 - ulice Na Průhonu, Mn...'!J36</f>
        <v>0</v>
      </c>
      <c r="AZ96" s="134">
        <f>'02 - ulice Na Průhonu, Mn...'!F33</f>
        <v>0</v>
      </c>
      <c r="BA96" s="134">
        <f>'02 - ulice Na Průhonu, Mn...'!F34</f>
        <v>0</v>
      </c>
      <c r="BB96" s="134">
        <f>'02 - ulice Na Průhonu, Mn...'!F35</f>
        <v>0</v>
      </c>
      <c r="BC96" s="134">
        <f>'02 - ulice Na Průhonu, Mn...'!F36</f>
        <v>0</v>
      </c>
      <c r="BD96" s="136">
        <f>'02 - ulice Na Průhonu, Mn...'!F37</f>
        <v>0</v>
      </c>
      <c r="BE96" s="7"/>
      <c r="BT96" s="132" t="s">
        <v>85</v>
      </c>
      <c r="BV96" s="132" t="s">
        <v>79</v>
      </c>
      <c r="BW96" s="132" t="s">
        <v>90</v>
      </c>
      <c r="BX96" s="132" t="s">
        <v>5</v>
      </c>
      <c r="CL96" s="132" t="s">
        <v>1</v>
      </c>
      <c r="CM96" s="132" t="s">
        <v>87</v>
      </c>
    </row>
    <row r="9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="2" customFormat="1" ht="6.96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sheet="1" formatColumns="0" formatRows="0" objects="1" scenarios="1" spinCount="100000" saltValue="WPWHIfmdmwzeKL7W/BUclHv1hLl7m9lInC8bHOeiufNETv7Z29ZjsKdGBT46stBameJpeF1YTIQafjiDfXrpKQ==" hashValue="rCPMyUaBahF2pwlyYJGHbSXDQSr2FCc/TH7wy1ey1Aucv34jgy8QaMZjKU587pNYxxek6BaszUSmzrFAvwESoQ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ulice Řadová, Mnicho...'!C2" display="/"/>
    <hyperlink ref="A96" location="'02 - ulice Na Průhonu, M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</row>
    <row r="3" hidden="1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hidden="1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1" t="s">
        <v>16</v>
      </c>
      <c r="L6" s="21"/>
    </row>
    <row r="7" hidden="1" s="1" customFormat="1" ht="16.5" customHeight="1">
      <c r="B7" s="21"/>
      <c r="E7" s="142" t="str">
        <f>'Rekapitulace stavby'!K6</f>
        <v>Oprava místních komunikací_Mnichovo Hradiště</v>
      </c>
      <c r="F7" s="141"/>
      <c r="G7" s="141"/>
      <c r="H7" s="141"/>
      <c r="L7" s="21"/>
    </row>
    <row r="8" hidden="1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3" t="s">
        <v>93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2. 3. 2024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ROUND((SUM(BE126:BE306)),  2)</f>
        <v>0</v>
      </c>
      <c r="G33" s="39"/>
      <c r="H33" s="39"/>
      <c r="I33" s="156">
        <v>0.20999999999999999</v>
      </c>
      <c r="J33" s="155">
        <f>ROUND(((SUM(BE126:BE306))*I33),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1" t="s">
        <v>43</v>
      </c>
      <c r="F34" s="155">
        <f>ROUND((SUM(BF126:BF306)),  2)</f>
        <v>0</v>
      </c>
      <c r="G34" s="39"/>
      <c r="H34" s="39"/>
      <c r="I34" s="156">
        <v>0.12</v>
      </c>
      <c r="J34" s="155">
        <f>ROUND(((SUM(BF126:BF306))*I34),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ROUND((SUM(BG126:BG306)),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ROUND((SUM(BH126:BH306)),  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ROUND((SUM(BI126:BI306)),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1" customFormat="1" ht="14.4" customHeight="1">
      <c r="B41" s="21"/>
      <c r="L41" s="21"/>
    </row>
    <row r="42" hidden="1" s="1" customFormat="1" ht="14.4" customHeight="1">
      <c r="B42" s="21"/>
      <c r="L42" s="21"/>
    </row>
    <row r="43" hidden="1" s="1" customFormat="1" ht="14.4" customHeight="1">
      <c r="B43" s="21"/>
      <c r="L43" s="21"/>
    </row>
    <row r="44" hidden="1" s="1" customFormat="1" ht="14.4" customHeight="1">
      <c r="B44" s="21"/>
      <c r="L44" s="21"/>
    </row>
    <row r="45" hidden="1" s="1" customFormat="1" ht="14.4" customHeight="1">
      <c r="B45" s="21"/>
      <c r="L45" s="21"/>
    </row>
    <row r="46" hidden="1" s="1" customFormat="1" ht="14.4" customHeight="1">
      <c r="B46" s="21"/>
      <c r="L46" s="21"/>
    </row>
    <row r="47" hidden="1" s="1" customFormat="1" ht="14.4" customHeight="1">
      <c r="B47" s="21"/>
      <c r="L47" s="21"/>
    </row>
    <row r="48" hidden="1" s="1" customFormat="1" ht="14.4" customHeight="1">
      <c r="B48" s="21"/>
      <c r="L48" s="21"/>
    </row>
    <row r="49" hidden="1" s="1" customFormat="1" ht="14.4" customHeight="1">
      <c r="B49" s="21"/>
      <c r="L49" s="21"/>
    </row>
    <row r="50" hidden="1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hidden="1">
      <c r="B51" s="21"/>
      <c r="L51" s="21"/>
    </row>
    <row r="52" hidden="1">
      <c r="B52" s="21"/>
      <c r="L52" s="21"/>
    </row>
    <row r="53" hidden="1">
      <c r="B53" s="21"/>
      <c r="L53" s="21"/>
    </row>
    <row r="54" hidden="1">
      <c r="B54" s="21"/>
      <c r="L54" s="21"/>
    </row>
    <row r="55" hidden="1">
      <c r="B55" s="21"/>
      <c r="L55" s="21"/>
    </row>
    <row r="56" hidden="1">
      <c r="B56" s="21"/>
      <c r="L56" s="21"/>
    </row>
    <row r="57" hidden="1">
      <c r="B57" s="21"/>
      <c r="L57" s="21"/>
    </row>
    <row r="58" hidden="1">
      <c r="B58" s="21"/>
      <c r="L58" s="21"/>
    </row>
    <row r="59" hidden="1">
      <c r="B59" s="21"/>
      <c r="L59" s="21"/>
    </row>
    <row r="60" hidden="1">
      <c r="B60" s="21"/>
      <c r="L60" s="21"/>
    </row>
    <row r="61" hidden="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>
      <c r="B62" s="21"/>
      <c r="L62" s="21"/>
    </row>
    <row r="63" hidden="1">
      <c r="B63" s="21"/>
      <c r="L63" s="21"/>
    </row>
    <row r="64" hidden="1">
      <c r="B64" s="21"/>
      <c r="L64" s="21"/>
    </row>
    <row r="65" hidden="1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hidden="1">
      <c r="B66" s="21"/>
      <c r="L66" s="21"/>
    </row>
    <row r="67" hidden="1">
      <c r="B67" s="21"/>
      <c r="L67" s="21"/>
    </row>
    <row r="68" hidden="1">
      <c r="B68" s="21"/>
      <c r="L68" s="21"/>
    </row>
    <row r="69" hidden="1">
      <c r="B69" s="21"/>
      <c r="L69" s="21"/>
    </row>
    <row r="70" hidden="1">
      <c r="B70" s="21"/>
      <c r="L70" s="21"/>
    </row>
    <row r="71" hidden="1">
      <c r="B71" s="21"/>
      <c r="L71" s="21"/>
    </row>
    <row r="72" hidden="1">
      <c r="B72" s="21"/>
      <c r="L72" s="21"/>
    </row>
    <row r="73" hidden="1">
      <c r="B73" s="21"/>
      <c r="L73" s="21"/>
    </row>
    <row r="74" hidden="1">
      <c r="B74" s="21"/>
      <c r="L74" s="21"/>
    </row>
    <row r="75" hidden="1">
      <c r="B75" s="21"/>
      <c r="L75" s="21"/>
    </row>
    <row r="76" hidden="1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hidden="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idden="1"/>
    <row r="79" hidden="1"/>
    <row r="80" hidden="1"/>
    <row r="81" hidden="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5" t="str">
        <f>E7</f>
        <v>Oprava místních komunikací_Mnichovo Hradiště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01 - ulice Řadová, Mnichovo Hradiště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2. 3. 2024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Mnichovo Hradiště</v>
      </c>
      <c r="G91" s="41"/>
      <c r="H91" s="41"/>
      <c r="I91" s="33" t="s">
        <v>32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František Beránek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hidden="1" s="9" customFormat="1" ht="24.96" customHeight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J182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6"/>
      <c r="C100" s="187"/>
      <c r="D100" s="188" t="s">
        <v>102</v>
      </c>
      <c r="E100" s="189"/>
      <c r="F100" s="189"/>
      <c r="G100" s="189"/>
      <c r="H100" s="189"/>
      <c r="I100" s="189"/>
      <c r="J100" s="190">
        <f>J253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6"/>
      <c r="C101" s="187"/>
      <c r="D101" s="188" t="s">
        <v>103</v>
      </c>
      <c r="E101" s="189"/>
      <c r="F101" s="189"/>
      <c r="G101" s="189"/>
      <c r="H101" s="189"/>
      <c r="I101" s="189"/>
      <c r="J101" s="190">
        <f>J259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6"/>
      <c r="C102" s="187"/>
      <c r="D102" s="188" t="s">
        <v>104</v>
      </c>
      <c r="E102" s="189"/>
      <c r="F102" s="189"/>
      <c r="G102" s="189"/>
      <c r="H102" s="189"/>
      <c r="I102" s="189"/>
      <c r="J102" s="190">
        <f>J289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6"/>
      <c r="C103" s="187"/>
      <c r="D103" s="188" t="s">
        <v>105</v>
      </c>
      <c r="E103" s="189"/>
      <c r="F103" s="189"/>
      <c r="G103" s="189"/>
      <c r="H103" s="189"/>
      <c r="I103" s="189"/>
      <c r="J103" s="190">
        <f>J296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0"/>
      <c r="C104" s="181"/>
      <c r="D104" s="182" t="s">
        <v>106</v>
      </c>
      <c r="E104" s="183"/>
      <c r="F104" s="183"/>
      <c r="G104" s="183"/>
      <c r="H104" s="183"/>
      <c r="I104" s="183"/>
      <c r="J104" s="184">
        <f>J300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6"/>
      <c r="C105" s="187"/>
      <c r="D105" s="188" t="s">
        <v>107</v>
      </c>
      <c r="E105" s="189"/>
      <c r="F105" s="189"/>
      <c r="G105" s="189"/>
      <c r="H105" s="189"/>
      <c r="I105" s="189"/>
      <c r="J105" s="190">
        <f>J301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6"/>
      <c r="C106" s="187"/>
      <c r="D106" s="188" t="s">
        <v>108</v>
      </c>
      <c r="E106" s="189"/>
      <c r="F106" s="189"/>
      <c r="G106" s="189"/>
      <c r="H106" s="189"/>
      <c r="I106" s="189"/>
      <c r="J106" s="190">
        <f>J303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idden="1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/>
    <row r="110" hidden="1"/>
    <row r="111" hidden="1"/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75" t="str">
        <f>E7</f>
        <v>Oprava místních komunikací_Mnichovo Hradiště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92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01 - ulice Řadová, Mnichovo Hradiště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2. 3. 2024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Město Mnichovo Hradiště</v>
      </c>
      <c r="G122" s="41"/>
      <c r="H122" s="41"/>
      <c r="I122" s="33" t="s">
        <v>32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34</v>
      </c>
      <c r="J123" s="37" t="str">
        <f>E24</f>
        <v>František Beránek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192"/>
      <c r="B125" s="193"/>
      <c r="C125" s="194" t="s">
        <v>110</v>
      </c>
      <c r="D125" s="195" t="s">
        <v>62</v>
      </c>
      <c r="E125" s="195" t="s">
        <v>58</v>
      </c>
      <c r="F125" s="195" t="s">
        <v>59</v>
      </c>
      <c r="G125" s="195" t="s">
        <v>111</v>
      </c>
      <c r="H125" s="195" t="s">
        <v>112</v>
      </c>
      <c r="I125" s="195" t="s">
        <v>113</v>
      </c>
      <c r="J125" s="195" t="s">
        <v>96</v>
      </c>
      <c r="K125" s="196" t="s">
        <v>114</v>
      </c>
      <c r="L125" s="197"/>
      <c r="M125" s="101" t="s">
        <v>1</v>
      </c>
      <c r="N125" s="102" t="s">
        <v>41</v>
      </c>
      <c r="O125" s="102" t="s">
        <v>115</v>
      </c>
      <c r="P125" s="102" t="s">
        <v>116</v>
      </c>
      <c r="Q125" s="102" t="s">
        <v>117</v>
      </c>
      <c r="R125" s="102" t="s">
        <v>118</v>
      </c>
      <c r="S125" s="102" t="s">
        <v>119</v>
      </c>
      <c r="T125" s="103" t="s">
        <v>120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="2" customFormat="1" ht="22.8" customHeight="1">
      <c r="A126" s="39"/>
      <c r="B126" s="40"/>
      <c r="C126" s="108" t="s">
        <v>121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P127+P300</f>
        <v>0</v>
      </c>
      <c r="Q126" s="105"/>
      <c r="R126" s="200">
        <f>R127+R300</f>
        <v>63.052740020000002</v>
      </c>
      <c r="S126" s="105"/>
      <c r="T126" s="201">
        <f>T127+T300</f>
        <v>169.34630499999997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98</v>
      </c>
      <c r="BK126" s="202">
        <f>BK127+BK300</f>
        <v>0</v>
      </c>
    </row>
    <row r="127" s="12" customFormat="1" ht="25.92" customHeight="1">
      <c r="A127" s="12"/>
      <c r="B127" s="203"/>
      <c r="C127" s="204"/>
      <c r="D127" s="205" t="s">
        <v>76</v>
      </c>
      <c r="E127" s="206" t="s">
        <v>122</v>
      </c>
      <c r="F127" s="206" t="s">
        <v>123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P128+P182+P253+P259+P289+P296</f>
        <v>0</v>
      </c>
      <c r="Q127" s="211"/>
      <c r="R127" s="212">
        <f>R128+R182+R253+R259+R289+R296</f>
        <v>63.052740020000002</v>
      </c>
      <c r="S127" s="211"/>
      <c r="T127" s="213">
        <f>T128+T182+T253+T259+T289+T296</f>
        <v>169.34630499999997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85</v>
      </c>
      <c r="AT127" s="215" t="s">
        <v>76</v>
      </c>
      <c r="AU127" s="215" t="s">
        <v>77</v>
      </c>
      <c r="AY127" s="214" t="s">
        <v>124</v>
      </c>
      <c r="BK127" s="216">
        <f>BK128+BK182+BK253+BK259+BK289+BK296</f>
        <v>0</v>
      </c>
    </row>
    <row r="128" s="12" customFormat="1" ht="22.8" customHeight="1">
      <c r="A128" s="12"/>
      <c r="B128" s="203"/>
      <c r="C128" s="204"/>
      <c r="D128" s="205" t="s">
        <v>76</v>
      </c>
      <c r="E128" s="217" t="s">
        <v>85</v>
      </c>
      <c r="F128" s="217" t="s">
        <v>125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SUM(P129:P181)</f>
        <v>0</v>
      </c>
      <c r="Q128" s="211"/>
      <c r="R128" s="212">
        <f>SUM(R129:R181)</f>
        <v>0.035920020000000004</v>
      </c>
      <c r="S128" s="211"/>
      <c r="T128" s="213">
        <f>SUM(T129:T181)</f>
        <v>142.38630499999999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76</v>
      </c>
      <c r="AU128" s="215" t="s">
        <v>85</v>
      </c>
      <c r="AY128" s="214" t="s">
        <v>124</v>
      </c>
      <c r="BK128" s="216">
        <f>SUM(BK129:BK181)</f>
        <v>0</v>
      </c>
    </row>
    <row r="129" s="2" customFormat="1" ht="24.15" customHeight="1">
      <c r="A129" s="39"/>
      <c r="B129" s="40"/>
      <c r="C129" s="219" t="s">
        <v>85</v>
      </c>
      <c r="D129" s="219" t="s">
        <v>126</v>
      </c>
      <c r="E129" s="220" t="s">
        <v>127</v>
      </c>
      <c r="F129" s="221" t="s">
        <v>128</v>
      </c>
      <c r="G129" s="222" t="s">
        <v>129</v>
      </c>
      <c r="H129" s="223">
        <v>48</v>
      </c>
      <c r="I129" s="224"/>
      <c r="J129" s="225">
        <f>ROUND(I129*H129,2)</f>
        <v>0</v>
      </c>
      <c r="K129" s="221" t="s">
        <v>130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0.32000000000000001</v>
      </c>
      <c r="T129" s="229">
        <f>S129*H129</f>
        <v>15.359999999999999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131</v>
      </c>
      <c r="AT129" s="230" t="s">
        <v>126</v>
      </c>
      <c r="AU129" s="230" t="s">
        <v>87</v>
      </c>
      <c r="AY129" s="18" t="s">
        <v>124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131</v>
      </c>
      <c r="BM129" s="230" t="s">
        <v>132</v>
      </c>
    </row>
    <row r="130" s="13" customFormat="1">
      <c r="A130" s="13"/>
      <c r="B130" s="232"/>
      <c r="C130" s="233"/>
      <c r="D130" s="234" t="s">
        <v>133</v>
      </c>
      <c r="E130" s="235" t="s">
        <v>1</v>
      </c>
      <c r="F130" s="236" t="s">
        <v>134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133</v>
      </c>
      <c r="AU130" s="242" t="s">
        <v>87</v>
      </c>
      <c r="AV130" s="13" t="s">
        <v>85</v>
      </c>
      <c r="AW130" s="13" t="s">
        <v>33</v>
      </c>
      <c r="AX130" s="13" t="s">
        <v>77</v>
      </c>
      <c r="AY130" s="242" t="s">
        <v>124</v>
      </c>
    </row>
    <row r="131" s="14" customFormat="1">
      <c r="A131" s="14"/>
      <c r="B131" s="243"/>
      <c r="C131" s="244"/>
      <c r="D131" s="234" t="s">
        <v>133</v>
      </c>
      <c r="E131" s="245" t="s">
        <v>1</v>
      </c>
      <c r="F131" s="246" t="s">
        <v>135</v>
      </c>
      <c r="G131" s="244"/>
      <c r="H131" s="247">
        <v>48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133</v>
      </c>
      <c r="AU131" s="253" t="s">
        <v>87</v>
      </c>
      <c r="AV131" s="14" t="s">
        <v>87</v>
      </c>
      <c r="AW131" s="14" t="s">
        <v>33</v>
      </c>
      <c r="AX131" s="14" t="s">
        <v>85</v>
      </c>
      <c r="AY131" s="253" t="s">
        <v>124</v>
      </c>
    </row>
    <row r="132" s="2" customFormat="1" ht="24.15" customHeight="1">
      <c r="A132" s="39"/>
      <c r="B132" s="40"/>
      <c r="C132" s="219" t="s">
        <v>87</v>
      </c>
      <c r="D132" s="219" t="s">
        <v>126</v>
      </c>
      <c r="E132" s="220" t="s">
        <v>136</v>
      </c>
      <c r="F132" s="221" t="s">
        <v>137</v>
      </c>
      <c r="G132" s="222" t="s">
        <v>129</v>
      </c>
      <c r="H132" s="223">
        <v>108</v>
      </c>
      <c r="I132" s="224"/>
      <c r="J132" s="225">
        <f>ROUND(I132*H132,2)</f>
        <v>0</v>
      </c>
      <c r="K132" s="221" t="s">
        <v>130</v>
      </c>
      <c r="L132" s="45"/>
      <c r="M132" s="226" t="s">
        <v>1</v>
      </c>
      <c r="N132" s="227" t="s">
        <v>42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0.17999999999999999</v>
      </c>
      <c r="T132" s="229">
        <f>S132*H132</f>
        <v>19.439999999999998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131</v>
      </c>
      <c r="AT132" s="230" t="s">
        <v>126</v>
      </c>
      <c r="AU132" s="230" t="s">
        <v>87</v>
      </c>
      <c r="AY132" s="18" t="s">
        <v>124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85</v>
      </c>
      <c r="BK132" s="231">
        <f>ROUND(I132*H132,2)</f>
        <v>0</v>
      </c>
      <c r="BL132" s="18" t="s">
        <v>131</v>
      </c>
      <c r="BM132" s="230" t="s">
        <v>138</v>
      </c>
    </row>
    <row r="133" s="13" customFormat="1">
      <c r="A133" s="13"/>
      <c r="B133" s="232"/>
      <c r="C133" s="233"/>
      <c r="D133" s="234" t="s">
        <v>133</v>
      </c>
      <c r="E133" s="235" t="s">
        <v>1</v>
      </c>
      <c r="F133" s="236" t="s">
        <v>139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133</v>
      </c>
      <c r="AU133" s="242" t="s">
        <v>87</v>
      </c>
      <c r="AV133" s="13" t="s">
        <v>85</v>
      </c>
      <c r="AW133" s="13" t="s">
        <v>33</v>
      </c>
      <c r="AX133" s="13" t="s">
        <v>77</v>
      </c>
      <c r="AY133" s="242" t="s">
        <v>124</v>
      </c>
    </row>
    <row r="134" s="14" customFormat="1">
      <c r="A134" s="14"/>
      <c r="B134" s="243"/>
      <c r="C134" s="244"/>
      <c r="D134" s="234" t="s">
        <v>133</v>
      </c>
      <c r="E134" s="245" t="s">
        <v>1</v>
      </c>
      <c r="F134" s="246" t="s">
        <v>140</v>
      </c>
      <c r="G134" s="244"/>
      <c r="H134" s="247">
        <v>108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133</v>
      </c>
      <c r="AU134" s="253" t="s">
        <v>87</v>
      </c>
      <c r="AV134" s="14" t="s">
        <v>87</v>
      </c>
      <c r="AW134" s="14" t="s">
        <v>33</v>
      </c>
      <c r="AX134" s="14" t="s">
        <v>85</v>
      </c>
      <c r="AY134" s="253" t="s">
        <v>124</v>
      </c>
    </row>
    <row r="135" s="2" customFormat="1" ht="24.15" customHeight="1">
      <c r="A135" s="39"/>
      <c r="B135" s="40"/>
      <c r="C135" s="219" t="s">
        <v>141</v>
      </c>
      <c r="D135" s="219" t="s">
        <v>126</v>
      </c>
      <c r="E135" s="220" t="s">
        <v>142</v>
      </c>
      <c r="F135" s="221" t="s">
        <v>143</v>
      </c>
      <c r="G135" s="222" t="s">
        <v>129</v>
      </c>
      <c r="H135" s="223">
        <v>97</v>
      </c>
      <c r="I135" s="224"/>
      <c r="J135" s="225">
        <f>ROUND(I135*H135,2)</f>
        <v>0</v>
      </c>
      <c r="K135" s="221" t="s">
        <v>130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0.17000000000000001</v>
      </c>
      <c r="T135" s="229">
        <f>S135*H135</f>
        <v>16.490000000000002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131</v>
      </c>
      <c r="AT135" s="230" t="s">
        <v>126</v>
      </c>
      <c r="AU135" s="230" t="s">
        <v>87</v>
      </c>
      <c r="AY135" s="18" t="s">
        <v>124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131</v>
      </c>
      <c r="BM135" s="230" t="s">
        <v>144</v>
      </c>
    </row>
    <row r="136" s="13" customFormat="1">
      <c r="A136" s="13"/>
      <c r="B136" s="232"/>
      <c r="C136" s="233"/>
      <c r="D136" s="234" t="s">
        <v>133</v>
      </c>
      <c r="E136" s="235" t="s">
        <v>1</v>
      </c>
      <c r="F136" s="236" t="s">
        <v>145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133</v>
      </c>
      <c r="AU136" s="242" t="s">
        <v>87</v>
      </c>
      <c r="AV136" s="13" t="s">
        <v>85</v>
      </c>
      <c r="AW136" s="13" t="s">
        <v>33</v>
      </c>
      <c r="AX136" s="13" t="s">
        <v>77</v>
      </c>
      <c r="AY136" s="242" t="s">
        <v>124</v>
      </c>
    </row>
    <row r="137" s="14" customFormat="1">
      <c r="A137" s="14"/>
      <c r="B137" s="243"/>
      <c r="C137" s="244"/>
      <c r="D137" s="234" t="s">
        <v>133</v>
      </c>
      <c r="E137" s="245" t="s">
        <v>1</v>
      </c>
      <c r="F137" s="246" t="s">
        <v>146</v>
      </c>
      <c r="G137" s="244"/>
      <c r="H137" s="247">
        <v>27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133</v>
      </c>
      <c r="AU137" s="253" t="s">
        <v>87</v>
      </c>
      <c r="AV137" s="14" t="s">
        <v>87</v>
      </c>
      <c r="AW137" s="14" t="s">
        <v>33</v>
      </c>
      <c r="AX137" s="14" t="s">
        <v>77</v>
      </c>
      <c r="AY137" s="253" t="s">
        <v>124</v>
      </c>
    </row>
    <row r="138" s="13" customFormat="1">
      <c r="A138" s="13"/>
      <c r="B138" s="232"/>
      <c r="C138" s="233"/>
      <c r="D138" s="234" t="s">
        <v>133</v>
      </c>
      <c r="E138" s="235" t="s">
        <v>1</v>
      </c>
      <c r="F138" s="236" t="s">
        <v>147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133</v>
      </c>
      <c r="AU138" s="242" t="s">
        <v>87</v>
      </c>
      <c r="AV138" s="13" t="s">
        <v>85</v>
      </c>
      <c r="AW138" s="13" t="s">
        <v>33</v>
      </c>
      <c r="AX138" s="13" t="s">
        <v>77</v>
      </c>
      <c r="AY138" s="242" t="s">
        <v>124</v>
      </c>
    </row>
    <row r="139" s="14" customFormat="1">
      <c r="A139" s="14"/>
      <c r="B139" s="243"/>
      <c r="C139" s="244"/>
      <c r="D139" s="234" t="s">
        <v>133</v>
      </c>
      <c r="E139" s="245" t="s">
        <v>1</v>
      </c>
      <c r="F139" s="246" t="s">
        <v>148</v>
      </c>
      <c r="G139" s="244"/>
      <c r="H139" s="247">
        <v>30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133</v>
      </c>
      <c r="AU139" s="253" t="s">
        <v>87</v>
      </c>
      <c r="AV139" s="14" t="s">
        <v>87</v>
      </c>
      <c r="AW139" s="14" t="s">
        <v>33</v>
      </c>
      <c r="AX139" s="14" t="s">
        <v>77</v>
      </c>
      <c r="AY139" s="253" t="s">
        <v>124</v>
      </c>
    </row>
    <row r="140" s="13" customFormat="1">
      <c r="A140" s="13"/>
      <c r="B140" s="232"/>
      <c r="C140" s="233"/>
      <c r="D140" s="234" t="s">
        <v>133</v>
      </c>
      <c r="E140" s="235" t="s">
        <v>1</v>
      </c>
      <c r="F140" s="236" t="s">
        <v>149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87</v>
      </c>
      <c r="AV140" s="13" t="s">
        <v>85</v>
      </c>
      <c r="AW140" s="13" t="s">
        <v>33</v>
      </c>
      <c r="AX140" s="13" t="s">
        <v>77</v>
      </c>
      <c r="AY140" s="242" t="s">
        <v>124</v>
      </c>
    </row>
    <row r="141" s="14" customFormat="1">
      <c r="A141" s="14"/>
      <c r="B141" s="243"/>
      <c r="C141" s="244"/>
      <c r="D141" s="234" t="s">
        <v>133</v>
      </c>
      <c r="E141" s="245" t="s">
        <v>1</v>
      </c>
      <c r="F141" s="246" t="s">
        <v>150</v>
      </c>
      <c r="G141" s="244"/>
      <c r="H141" s="247">
        <v>40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133</v>
      </c>
      <c r="AU141" s="253" t="s">
        <v>87</v>
      </c>
      <c r="AV141" s="14" t="s">
        <v>87</v>
      </c>
      <c r="AW141" s="14" t="s">
        <v>33</v>
      </c>
      <c r="AX141" s="14" t="s">
        <v>77</v>
      </c>
      <c r="AY141" s="253" t="s">
        <v>124</v>
      </c>
    </row>
    <row r="142" s="15" customFormat="1">
      <c r="A142" s="15"/>
      <c r="B142" s="254"/>
      <c r="C142" s="255"/>
      <c r="D142" s="234" t="s">
        <v>133</v>
      </c>
      <c r="E142" s="256" t="s">
        <v>1</v>
      </c>
      <c r="F142" s="257" t="s">
        <v>151</v>
      </c>
      <c r="G142" s="255"/>
      <c r="H142" s="258">
        <v>97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133</v>
      </c>
      <c r="AU142" s="264" t="s">
        <v>87</v>
      </c>
      <c r="AV142" s="15" t="s">
        <v>131</v>
      </c>
      <c r="AW142" s="15" t="s">
        <v>33</v>
      </c>
      <c r="AX142" s="15" t="s">
        <v>85</v>
      </c>
      <c r="AY142" s="264" t="s">
        <v>124</v>
      </c>
    </row>
    <row r="143" s="2" customFormat="1" ht="24.15" customHeight="1">
      <c r="A143" s="39"/>
      <c r="B143" s="40"/>
      <c r="C143" s="219" t="s">
        <v>131</v>
      </c>
      <c r="D143" s="219" t="s">
        <v>126</v>
      </c>
      <c r="E143" s="220" t="s">
        <v>152</v>
      </c>
      <c r="F143" s="221" t="s">
        <v>153</v>
      </c>
      <c r="G143" s="222" t="s">
        <v>129</v>
      </c>
      <c r="H143" s="223">
        <v>172.69999999999999</v>
      </c>
      <c r="I143" s="224"/>
      <c r="J143" s="225">
        <f>ROUND(I143*H143,2)</f>
        <v>0</v>
      </c>
      <c r="K143" s="221" t="s">
        <v>130</v>
      </c>
      <c r="L143" s="45"/>
      <c r="M143" s="226" t="s">
        <v>1</v>
      </c>
      <c r="N143" s="227" t="s">
        <v>42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0.098000000000000004</v>
      </c>
      <c r="T143" s="229">
        <f>S143*H143</f>
        <v>16.924599999999998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131</v>
      </c>
      <c r="AT143" s="230" t="s">
        <v>126</v>
      </c>
      <c r="AU143" s="230" t="s">
        <v>87</v>
      </c>
      <c r="AY143" s="18" t="s">
        <v>124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85</v>
      </c>
      <c r="BK143" s="231">
        <f>ROUND(I143*H143,2)</f>
        <v>0</v>
      </c>
      <c r="BL143" s="18" t="s">
        <v>131</v>
      </c>
      <c r="BM143" s="230" t="s">
        <v>154</v>
      </c>
    </row>
    <row r="144" s="13" customFormat="1">
      <c r="A144" s="13"/>
      <c r="B144" s="232"/>
      <c r="C144" s="233"/>
      <c r="D144" s="234" t="s">
        <v>133</v>
      </c>
      <c r="E144" s="235" t="s">
        <v>1</v>
      </c>
      <c r="F144" s="236" t="s">
        <v>155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133</v>
      </c>
      <c r="AU144" s="242" t="s">
        <v>87</v>
      </c>
      <c r="AV144" s="13" t="s">
        <v>85</v>
      </c>
      <c r="AW144" s="13" t="s">
        <v>33</v>
      </c>
      <c r="AX144" s="13" t="s">
        <v>77</v>
      </c>
      <c r="AY144" s="242" t="s">
        <v>124</v>
      </c>
    </row>
    <row r="145" s="14" customFormat="1">
      <c r="A145" s="14"/>
      <c r="B145" s="243"/>
      <c r="C145" s="244"/>
      <c r="D145" s="234" t="s">
        <v>133</v>
      </c>
      <c r="E145" s="245" t="s">
        <v>1</v>
      </c>
      <c r="F145" s="246" t="s">
        <v>156</v>
      </c>
      <c r="G145" s="244"/>
      <c r="H145" s="247">
        <v>13.199999999999999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133</v>
      </c>
      <c r="AU145" s="253" t="s">
        <v>87</v>
      </c>
      <c r="AV145" s="14" t="s">
        <v>87</v>
      </c>
      <c r="AW145" s="14" t="s">
        <v>33</v>
      </c>
      <c r="AX145" s="14" t="s">
        <v>77</v>
      </c>
      <c r="AY145" s="253" t="s">
        <v>124</v>
      </c>
    </row>
    <row r="146" s="13" customFormat="1">
      <c r="A146" s="13"/>
      <c r="B146" s="232"/>
      <c r="C146" s="233"/>
      <c r="D146" s="234" t="s">
        <v>133</v>
      </c>
      <c r="E146" s="235" t="s">
        <v>1</v>
      </c>
      <c r="F146" s="236" t="s">
        <v>157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133</v>
      </c>
      <c r="AU146" s="242" t="s">
        <v>87</v>
      </c>
      <c r="AV146" s="13" t="s">
        <v>85</v>
      </c>
      <c r="AW146" s="13" t="s">
        <v>33</v>
      </c>
      <c r="AX146" s="13" t="s">
        <v>77</v>
      </c>
      <c r="AY146" s="242" t="s">
        <v>124</v>
      </c>
    </row>
    <row r="147" s="14" customFormat="1">
      <c r="A147" s="14"/>
      <c r="B147" s="243"/>
      <c r="C147" s="244"/>
      <c r="D147" s="234" t="s">
        <v>133</v>
      </c>
      <c r="E147" s="245" t="s">
        <v>1</v>
      </c>
      <c r="F147" s="246" t="s">
        <v>158</v>
      </c>
      <c r="G147" s="244"/>
      <c r="H147" s="247">
        <v>54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133</v>
      </c>
      <c r="AU147" s="253" t="s">
        <v>87</v>
      </c>
      <c r="AV147" s="14" t="s">
        <v>87</v>
      </c>
      <c r="AW147" s="14" t="s">
        <v>33</v>
      </c>
      <c r="AX147" s="14" t="s">
        <v>77</v>
      </c>
      <c r="AY147" s="253" t="s">
        <v>124</v>
      </c>
    </row>
    <row r="148" s="14" customFormat="1">
      <c r="A148" s="14"/>
      <c r="B148" s="243"/>
      <c r="C148" s="244"/>
      <c r="D148" s="234" t="s">
        <v>133</v>
      </c>
      <c r="E148" s="245" t="s">
        <v>1</v>
      </c>
      <c r="F148" s="246" t="s">
        <v>159</v>
      </c>
      <c r="G148" s="244"/>
      <c r="H148" s="247">
        <v>13.6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133</v>
      </c>
      <c r="AU148" s="253" t="s">
        <v>87</v>
      </c>
      <c r="AV148" s="14" t="s">
        <v>87</v>
      </c>
      <c r="AW148" s="14" t="s">
        <v>33</v>
      </c>
      <c r="AX148" s="14" t="s">
        <v>77</v>
      </c>
      <c r="AY148" s="253" t="s">
        <v>124</v>
      </c>
    </row>
    <row r="149" s="13" customFormat="1">
      <c r="A149" s="13"/>
      <c r="B149" s="232"/>
      <c r="C149" s="233"/>
      <c r="D149" s="234" t="s">
        <v>133</v>
      </c>
      <c r="E149" s="235" t="s">
        <v>1</v>
      </c>
      <c r="F149" s="236" t="s">
        <v>160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133</v>
      </c>
      <c r="AU149" s="242" t="s">
        <v>87</v>
      </c>
      <c r="AV149" s="13" t="s">
        <v>85</v>
      </c>
      <c r="AW149" s="13" t="s">
        <v>33</v>
      </c>
      <c r="AX149" s="13" t="s">
        <v>77</v>
      </c>
      <c r="AY149" s="242" t="s">
        <v>124</v>
      </c>
    </row>
    <row r="150" s="14" customFormat="1">
      <c r="A150" s="14"/>
      <c r="B150" s="243"/>
      <c r="C150" s="244"/>
      <c r="D150" s="234" t="s">
        <v>133</v>
      </c>
      <c r="E150" s="245" t="s">
        <v>1</v>
      </c>
      <c r="F150" s="246" t="s">
        <v>161</v>
      </c>
      <c r="G150" s="244"/>
      <c r="H150" s="247">
        <v>66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133</v>
      </c>
      <c r="AU150" s="253" t="s">
        <v>87</v>
      </c>
      <c r="AV150" s="14" t="s">
        <v>87</v>
      </c>
      <c r="AW150" s="14" t="s">
        <v>33</v>
      </c>
      <c r="AX150" s="14" t="s">
        <v>77</v>
      </c>
      <c r="AY150" s="253" t="s">
        <v>124</v>
      </c>
    </row>
    <row r="151" s="14" customFormat="1">
      <c r="A151" s="14"/>
      <c r="B151" s="243"/>
      <c r="C151" s="244"/>
      <c r="D151" s="234" t="s">
        <v>133</v>
      </c>
      <c r="E151" s="245" t="s">
        <v>1</v>
      </c>
      <c r="F151" s="246" t="s">
        <v>162</v>
      </c>
      <c r="G151" s="244"/>
      <c r="H151" s="247">
        <v>12.4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133</v>
      </c>
      <c r="AU151" s="253" t="s">
        <v>87</v>
      </c>
      <c r="AV151" s="14" t="s">
        <v>87</v>
      </c>
      <c r="AW151" s="14" t="s">
        <v>33</v>
      </c>
      <c r="AX151" s="14" t="s">
        <v>77</v>
      </c>
      <c r="AY151" s="253" t="s">
        <v>124</v>
      </c>
    </row>
    <row r="152" s="13" customFormat="1">
      <c r="A152" s="13"/>
      <c r="B152" s="232"/>
      <c r="C152" s="233"/>
      <c r="D152" s="234" t="s">
        <v>133</v>
      </c>
      <c r="E152" s="235" t="s">
        <v>1</v>
      </c>
      <c r="F152" s="236" t="s">
        <v>163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133</v>
      </c>
      <c r="AU152" s="242" t="s">
        <v>87</v>
      </c>
      <c r="AV152" s="13" t="s">
        <v>85</v>
      </c>
      <c r="AW152" s="13" t="s">
        <v>33</v>
      </c>
      <c r="AX152" s="13" t="s">
        <v>77</v>
      </c>
      <c r="AY152" s="242" t="s">
        <v>124</v>
      </c>
    </row>
    <row r="153" s="14" customFormat="1">
      <c r="A153" s="14"/>
      <c r="B153" s="243"/>
      <c r="C153" s="244"/>
      <c r="D153" s="234" t="s">
        <v>133</v>
      </c>
      <c r="E153" s="245" t="s">
        <v>1</v>
      </c>
      <c r="F153" s="246" t="s">
        <v>164</v>
      </c>
      <c r="G153" s="244"/>
      <c r="H153" s="247">
        <v>13.5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133</v>
      </c>
      <c r="AU153" s="253" t="s">
        <v>87</v>
      </c>
      <c r="AV153" s="14" t="s">
        <v>87</v>
      </c>
      <c r="AW153" s="14" t="s">
        <v>33</v>
      </c>
      <c r="AX153" s="14" t="s">
        <v>77</v>
      </c>
      <c r="AY153" s="253" t="s">
        <v>124</v>
      </c>
    </row>
    <row r="154" s="15" customFormat="1">
      <c r="A154" s="15"/>
      <c r="B154" s="254"/>
      <c r="C154" s="255"/>
      <c r="D154" s="234" t="s">
        <v>133</v>
      </c>
      <c r="E154" s="256" t="s">
        <v>1</v>
      </c>
      <c r="F154" s="257" t="s">
        <v>151</v>
      </c>
      <c r="G154" s="255"/>
      <c r="H154" s="258">
        <v>172.69999999999999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133</v>
      </c>
      <c r="AU154" s="264" t="s">
        <v>87</v>
      </c>
      <c r="AV154" s="15" t="s">
        <v>131</v>
      </c>
      <c r="AW154" s="15" t="s">
        <v>33</v>
      </c>
      <c r="AX154" s="15" t="s">
        <v>85</v>
      </c>
      <c r="AY154" s="264" t="s">
        <v>124</v>
      </c>
    </row>
    <row r="155" s="2" customFormat="1" ht="24.15" customHeight="1">
      <c r="A155" s="39"/>
      <c r="B155" s="40"/>
      <c r="C155" s="219" t="s">
        <v>165</v>
      </c>
      <c r="D155" s="219" t="s">
        <v>126</v>
      </c>
      <c r="E155" s="220" t="s">
        <v>166</v>
      </c>
      <c r="F155" s="221" t="s">
        <v>167</v>
      </c>
      <c r="G155" s="222" t="s">
        <v>129</v>
      </c>
      <c r="H155" s="223">
        <v>310</v>
      </c>
      <c r="I155" s="224"/>
      <c r="J155" s="225">
        <f>ROUND(I155*H155,2)</f>
        <v>0</v>
      </c>
      <c r="K155" s="221" t="s">
        <v>1</v>
      </c>
      <c r="L155" s="45"/>
      <c r="M155" s="226" t="s">
        <v>1</v>
      </c>
      <c r="N155" s="227" t="s">
        <v>42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131</v>
      </c>
      <c r="AT155" s="230" t="s">
        <v>126</v>
      </c>
      <c r="AU155" s="230" t="s">
        <v>87</v>
      </c>
      <c r="AY155" s="18" t="s">
        <v>124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85</v>
      </c>
      <c r="BK155" s="231">
        <f>ROUND(I155*H155,2)</f>
        <v>0</v>
      </c>
      <c r="BL155" s="18" t="s">
        <v>131</v>
      </c>
      <c r="BM155" s="230" t="s">
        <v>168</v>
      </c>
    </row>
    <row r="156" s="13" customFormat="1">
      <c r="A156" s="13"/>
      <c r="B156" s="232"/>
      <c r="C156" s="233"/>
      <c r="D156" s="234" t="s">
        <v>133</v>
      </c>
      <c r="E156" s="235" t="s">
        <v>1</v>
      </c>
      <c r="F156" s="236" t="s">
        <v>169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133</v>
      </c>
      <c r="AU156" s="242" t="s">
        <v>87</v>
      </c>
      <c r="AV156" s="13" t="s">
        <v>85</v>
      </c>
      <c r="AW156" s="13" t="s">
        <v>33</v>
      </c>
      <c r="AX156" s="13" t="s">
        <v>77</v>
      </c>
      <c r="AY156" s="242" t="s">
        <v>124</v>
      </c>
    </row>
    <row r="157" s="14" customFormat="1">
      <c r="A157" s="14"/>
      <c r="B157" s="243"/>
      <c r="C157" s="244"/>
      <c r="D157" s="234" t="s">
        <v>133</v>
      </c>
      <c r="E157" s="245" t="s">
        <v>1</v>
      </c>
      <c r="F157" s="246" t="s">
        <v>170</v>
      </c>
      <c r="G157" s="244"/>
      <c r="H157" s="247">
        <v>310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133</v>
      </c>
      <c r="AU157" s="253" t="s">
        <v>87</v>
      </c>
      <c r="AV157" s="14" t="s">
        <v>87</v>
      </c>
      <c r="AW157" s="14" t="s">
        <v>33</v>
      </c>
      <c r="AX157" s="14" t="s">
        <v>85</v>
      </c>
      <c r="AY157" s="253" t="s">
        <v>124</v>
      </c>
    </row>
    <row r="158" s="2" customFormat="1" ht="16.5" customHeight="1">
      <c r="A158" s="39"/>
      <c r="B158" s="40"/>
      <c r="C158" s="219" t="s">
        <v>171</v>
      </c>
      <c r="D158" s="219" t="s">
        <v>126</v>
      </c>
      <c r="E158" s="220" t="s">
        <v>172</v>
      </c>
      <c r="F158" s="221" t="s">
        <v>173</v>
      </c>
      <c r="G158" s="222" t="s">
        <v>129</v>
      </c>
      <c r="H158" s="223">
        <v>15</v>
      </c>
      <c r="I158" s="224"/>
      <c r="J158" s="225">
        <f>ROUND(I158*H158,2)</f>
        <v>0</v>
      </c>
      <c r="K158" s="221" t="s">
        <v>130</v>
      </c>
      <c r="L158" s="45"/>
      <c r="M158" s="226" t="s">
        <v>1</v>
      </c>
      <c r="N158" s="227" t="s">
        <v>42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0.35499999999999998</v>
      </c>
      <c r="T158" s="229">
        <f>S158*H158</f>
        <v>5.3249999999999993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131</v>
      </c>
      <c r="AT158" s="230" t="s">
        <v>126</v>
      </c>
      <c r="AU158" s="230" t="s">
        <v>87</v>
      </c>
      <c r="AY158" s="18" t="s">
        <v>124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85</v>
      </c>
      <c r="BK158" s="231">
        <f>ROUND(I158*H158,2)</f>
        <v>0</v>
      </c>
      <c r="BL158" s="18" t="s">
        <v>131</v>
      </c>
      <c r="BM158" s="230" t="s">
        <v>174</v>
      </c>
    </row>
    <row r="159" s="13" customFormat="1">
      <c r="A159" s="13"/>
      <c r="B159" s="232"/>
      <c r="C159" s="233"/>
      <c r="D159" s="234" t="s">
        <v>133</v>
      </c>
      <c r="E159" s="235" t="s">
        <v>1</v>
      </c>
      <c r="F159" s="236" t="s">
        <v>175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87</v>
      </c>
      <c r="AV159" s="13" t="s">
        <v>85</v>
      </c>
      <c r="AW159" s="13" t="s">
        <v>33</v>
      </c>
      <c r="AX159" s="13" t="s">
        <v>77</v>
      </c>
      <c r="AY159" s="242" t="s">
        <v>124</v>
      </c>
    </row>
    <row r="160" s="14" customFormat="1">
      <c r="A160" s="14"/>
      <c r="B160" s="243"/>
      <c r="C160" s="244"/>
      <c r="D160" s="234" t="s">
        <v>133</v>
      </c>
      <c r="E160" s="245" t="s">
        <v>1</v>
      </c>
      <c r="F160" s="246" t="s">
        <v>176</v>
      </c>
      <c r="G160" s="244"/>
      <c r="H160" s="247">
        <v>15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133</v>
      </c>
      <c r="AU160" s="253" t="s">
        <v>87</v>
      </c>
      <c r="AV160" s="14" t="s">
        <v>87</v>
      </c>
      <c r="AW160" s="14" t="s">
        <v>33</v>
      </c>
      <c r="AX160" s="14" t="s">
        <v>85</v>
      </c>
      <c r="AY160" s="253" t="s">
        <v>124</v>
      </c>
    </row>
    <row r="161" s="2" customFormat="1" ht="33" customHeight="1">
      <c r="A161" s="39"/>
      <c r="B161" s="40"/>
      <c r="C161" s="219" t="s">
        <v>177</v>
      </c>
      <c r="D161" s="219" t="s">
        <v>126</v>
      </c>
      <c r="E161" s="220" t="s">
        <v>178</v>
      </c>
      <c r="F161" s="221" t="s">
        <v>179</v>
      </c>
      <c r="G161" s="222" t="s">
        <v>129</v>
      </c>
      <c r="H161" s="223">
        <v>598.66700000000003</v>
      </c>
      <c r="I161" s="224"/>
      <c r="J161" s="225">
        <f>ROUND(I161*H161,2)</f>
        <v>0</v>
      </c>
      <c r="K161" s="221" t="s">
        <v>130</v>
      </c>
      <c r="L161" s="45"/>
      <c r="M161" s="226" t="s">
        <v>1</v>
      </c>
      <c r="N161" s="227" t="s">
        <v>42</v>
      </c>
      <c r="O161" s="92"/>
      <c r="P161" s="228">
        <f>O161*H161</f>
        <v>0</v>
      </c>
      <c r="Q161" s="228">
        <v>6.0000000000000002E-05</v>
      </c>
      <c r="R161" s="228">
        <f>Q161*H161</f>
        <v>0.035920020000000004</v>
      </c>
      <c r="S161" s="228">
        <v>0.11500000000000001</v>
      </c>
      <c r="T161" s="229">
        <f>S161*H161</f>
        <v>68.846705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131</v>
      </c>
      <c r="AT161" s="230" t="s">
        <v>126</v>
      </c>
      <c r="AU161" s="230" t="s">
        <v>87</v>
      </c>
      <c r="AY161" s="18" t="s">
        <v>124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85</v>
      </c>
      <c r="BK161" s="231">
        <f>ROUND(I161*H161,2)</f>
        <v>0</v>
      </c>
      <c r="BL161" s="18" t="s">
        <v>131</v>
      </c>
      <c r="BM161" s="230" t="s">
        <v>180</v>
      </c>
    </row>
    <row r="162" s="13" customFormat="1">
      <c r="A162" s="13"/>
      <c r="B162" s="232"/>
      <c r="C162" s="233"/>
      <c r="D162" s="234" t="s">
        <v>133</v>
      </c>
      <c r="E162" s="235" t="s">
        <v>1</v>
      </c>
      <c r="F162" s="236" t="s">
        <v>181</v>
      </c>
      <c r="G162" s="233"/>
      <c r="H162" s="235" t="s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133</v>
      </c>
      <c r="AU162" s="242" t="s">
        <v>87</v>
      </c>
      <c r="AV162" s="13" t="s">
        <v>85</v>
      </c>
      <c r="AW162" s="13" t="s">
        <v>33</v>
      </c>
      <c r="AX162" s="13" t="s">
        <v>77</v>
      </c>
      <c r="AY162" s="242" t="s">
        <v>124</v>
      </c>
    </row>
    <row r="163" s="14" customFormat="1">
      <c r="A163" s="14"/>
      <c r="B163" s="243"/>
      <c r="C163" s="244"/>
      <c r="D163" s="234" t="s">
        <v>133</v>
      </c>
      <c r="E163" s="245" t="s">
        <v>1</v>
      </c>
      <c r="F163" s="246" t="s">
        <v>182</v>
      </c>
      <c r="G163" s="244"/>
      <c r="H163" s="247">
        <v>388.66699999999997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133</v>
      </c>
      <c r="AU163" s="253" t="s">
        <v>87</v>
      </c>
      <c r="AV163" s="14" t="s">
        <v>87</v>
      </c>
      <c r="AW163" s="14" t="s">
        <v>33</v>
      </c>
      <c r="AX163" s="14" t="s">
        <v>77</v>
      </c>
      <c r="AY163" s="253" t="s">
        <v>124</v>
      </c>
    </row>
    <row r="164" s="13" customFormat="1">
      <c r="A164" s="13"/>
      <c r="B164" s="232"/>
      <c r="C164" s="233"/>
      <c r="D164" s="234" t="s">
        <v>133</v>
      </c>
      <c r="E164" s="235" t="s">
        <v>1</v>
      </c>
      <c r="F164" s="236" t="s">
        <v>183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133</v>
      </c>
      <c r="AU164" s="242" t="s">
        <v>87</v>
      </c>
      <c r="AV164" s="13" t="s">
        <v>85</v>
      </c>
      <c r="AW164" s="13" t="s">
        <v>33</v>
      </c>
      <c r="AX164" s="13" t="s">
        <v>77</v>
      </c>
      <c r="AY164" s="242" t="s">
        <v>124</v>
      </c>
    </row>
    <row r="165" s="14" customFormat="1">
      <c r="A165" s="14"/>
      <c r="B165" s="243"/>
      <c r="C165" s="244"/>
      <c r="D165" s="234" t="s">
        <v>133</v>
      </c>
      <c r="E165" s="245" t="s">
        <v>1</v>
      </c>
      <c r="F165" s="246" t="s">
        <v>184</v>
      </c>
      <c r="G165" s="244"/>
      <c r="H165" s="247">
        <v>210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133</v>
      </c>
      <c r="AU165" s="253" t="s">
        <v>87</v>
      </c>
      <c r="AV165" s="14" t="s">
        <v>87</v>
      </c>
      <c r="AW165" s="14" t="s">
        <v>33</v>
      </c>
      <c r="AX165" s="14" t="s">
        <v>77</v>
      </c>
      <c r="AY165" s="253" t="s">
        <v>124</v>
      </c>
    </row>
    <row r="166" s="15" customFormat="1">
      <c r="A166" s="15"/>
      <c r="B166" s="254"/>
      <c r="C166" s="255"/>
      <c r="D166" s="234" t="s">
        <v>133</v>
      </c>
      <c r="E166" s="256" t="s">
        <v>1</v>
      </c>
      <c r="F166" s="257" t="s">
        <v>151</v>
      </c>
      <c r="G166" s="255"/>
      <c r="H166" s="258">
        <v>598.66700000000003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133</v>
      </c>
      <c r="AU166" s="264" t="s">
        <v>87</v>
      </c>
      <c r="AV166" s="15" t="s">
        <v>131</v>
      </c>
      <c r="AW166" s="15" t="s">
        <v>33</v>
      </c>
      <c r="AX166" s="15" t="s">
        <v>85</v>
      </c>
      <c r="AY166" s="264" t="s">
        <v>124</v>
      </c>
    </row>
    <row r="167" s="2" customFormat="1" ht="16.5" customHeight="1">
      <c r="A167" s="39"/>
      <c r="B167" s="40"/>
      <c r="C167" s="219" t="s">
        <v>185</v>
      </c>
      <c r="D167" s="219" t="s">
        <v>126</v>
      </c>
      <c r="E167" s="220" t="s">
        <v>186</v>
      </c>
      <c r="F167" s="221" t="s">
        <v>187</v>
      </c>
      <c r="G167" s="222" t="s">
        <v>188</v>
      </c>
      <c r="H167" s="223">
        <v>30</v>
      </c>
      <c r="I167" s="224"/>
      <c r="J167" s="225">
        <f>ROUND(I167*H167,2)</f>
        <v>0</v>
      </c>
      <c r="K167" s="221" t="s">
        <v>130</v>
      </c>
      <c r="L167" s="45"/>
      <c r="M167" s="226" t="s">
        <v>1</v>
      </c>
      <c r="N167" s="227" t="s">
        <v>42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131</v>
      </c>
      <c r="AT167" s="230" t="s">
        <v>126</v>
      </c>
      <c r="AU167" s="230" t="s">
        <v>87</v>
      </c>
      <c r="AY167" s="18" t="s">
        <v>124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85</v>
      </c>
      <c r="BK167" s="231">
        <f>ROUND(I167*H167,2)</f>
        <v>0</v>
      </c>
      <c r="BL167" s="18" t="s">
        <v>131</v>
      </c>
      <c r="BM167" s="230" t="s">
        <v>189</v>
      </c>
    </row>
    <row r="168" s="13" customFormat="1">
      <c r="A168" s="13"/>
      <c r="B168" s="232"/>
      <c r="C168" s="233"/>
      <c r="D168" s="234" t="s">
        <v>133</v>
      </c>
      <c r="E168" s="235" t="s">
        <v>1</v>
      </c>
      <c r="F168" s="236" t="s">
        <v>190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133</v>
      </c>
      <c r="AU168" s="242" t="s">
        <v>87</v>
      </c>
      <c r="AV168" s="13" t="s">
        <v>85</v>
      </c>
      <c r="AW168" s="13" t="s">
        <v>33</v>
      </c>
      <c r="AX168" s="13" t="s">
        <v>77</v>
      </c>
      <c r="AY168" s="242" t="s">
        <v>124</v>
      </c>
    </row>
    <row r="169" s="14" customFormat="1">
      <c r="A169" s="14"/>
      <c r="B169" s="243"/>
      <c r="C169" s="244"/>
      <c r="D169" s="234" t="s">
        <v>133</v>
      </c>
      <c r="E169" s="245" t="s">
        <v>1</v>
      </c>
      <c r="F169" s="246" t="s">
        <v>191</v>
      </c>
      <c r="G169" s="244"/>
      <c r="H169" s="247">
        <v>30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133</v>
      </c>
      <c r="AU169" s="253" t="s">
        <v>87</v>
      </c>
      <c r="AV169" s="14" t="s">
        <v>87</v>
      </c>
      <c r="AW169" s="14" t="s">
        <v>33</v>
      </c>
      <c r="AX169" s="14" t="s">
        <v>85</v>
      </c>
      <c r="AY169" s="253" t="s">
        <v>124</v>
      </c>
    </row>
    <row r="170" s="2" customFormat="1" ht="24.15" customHeight="1">
      <c r="A170" s="39"/>
      <c r="B170" s="40"/>
      <c r="C170" s="219" t="s">
        <v>192</v>
      </c>
      <c r="D170" s="219" t="s">
        <v>126</v>
      </c>
      <c r="E170" s="220" t="s">
        <v>193</v>
      </c>
      <c r="F170" s="221" t="s">
        <v>194</v>
      </c>
      <c r="G170" s="222" t="s">
        <v>129</v>
      </c>
      <c r="H170" s="223">
        <v>205</v>
      </c>
      <c r="I170" s="224"/>
      <c r="J170" s="225">
        <f>ROUND(I170*H170,2)</f>
        <v>0</v>
      </c>
      <c r="K170" s="221" t="s">
        <v>130</v>
      </c>
      <c r="L170" s="45"/>
      <c r="M170" s="226" t="s">
        <v>1</v>
      </c>
      <c r="N170" s="227" t="s">
        <v>42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131</v>
      </c>
      <c r="AT170" s="230" t="s">
        <v>126</v>
      </c>
      <c r="AU170" s="230" t="s">
        <v>87</v>
      </c>
      <c r="AY170" s="18" t="s">
        <v>124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85</v>
      </c>
      <c r="BK170" s="231">
        <f>ROUND(I170*H170,2)</f>
        <v>0</v>
      </c>
      <c r="BL170" s="18" t="s">
        <v>131</v>
      </c>
      <c r="BM170" s="230" t="s">
        <v>195</v>
      </c>
    </row>
    <row r="171" s="13" customFormat="1">
      <c r="A171" s="13"/>
      <c r="B171" s="232"/>
      <c r="C171" s="233"/>
      <c r="D171" s="234" t="s">
        <v>133</v>
      </c>
      <c r="E171" s="235" t="s">
        <v>1</v>
      </c>
      <c r="F171" s="236" t="s">
        <v>145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133</v>
      </c>
      <c r="AU171" s="242" t="s">
        <v>87</v>
      </c>
      <c r="AV171" s="13" t="s">
        <v>85</v>
      </c>
      <c r="AW171" s="13" t="s">
        <v>33</v>
      </c>
      <c r="AX171" s="13" t="s">
        <v>77</v>
      </c>
      <c r="AY171" s="242" t="s">
        <v>124</v>
      </c>
    </row>
    <row r="172" s="14" customFormat="1">
      <c r="A172" s="14"/>
      <c r="B172" s="243"/>
      <c r="C172" s="244"/>
      <c r="D172" s="234" t="s">
        <v>133</v>
      </c>
      <c r="E172" s="245" t="s">
        <v>1</v>
      </c>
      <c r="F172" s="246" t="s">
        <v>146</v>
      </c>
      <c r="G172" s="244"/>
      <c r="H172" s="247">
        <v>27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133</v>
      </c>
      <c r="AU172" s="253" t="s">
        <v>87</v>
      </c>
      <c r="AV172" s="14" t="s">
        <v>87</v>
      </c>
      <c r="AW172" s="14" t="s">
        <v>33</v>
      </c>
      <c r="AX172" s="14" t="s">
        <v>77</v>
      </c>
      <c r="AY172" s="253" t="s">
        <v>124</v>
      </c>
    </row>
    <row r="173" s="13" customFormat="1">
      <c r="A173" s="13"/>
      <c r="B173" s="232"/>
      <c r="C173" s="233"/>
      <c r="D173" s="234" t="s">
        <v>133</v>
      </c>
      <c r="E173" s="235" t="s">
        <v>1</v>
      </c>
      <c r="F173" s="236" t="s">
        <v>147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133</v>
      </c>
      <c r="AU173" s="242" t="s">
        <v>87</v>
      </c>
      <c r="AV173" s="13" t="s">
        <v>85</v>
      </c>
      <c r="AW173" s="13" t="s">
        <v>33</v>
      </c>
      <c r="AX173" s="13" t="s">
        <v>77</v>
      </c>
      <c r="AY173" s="242" t="s">
        <v>124</v>
      </c>
    </row>
    <row r="174" s="14" customFormat="1">
      <c r="A174" s="14"/>
      <c r="B174" s="243"/>
      <c r="C174" s="244"/>
      <c r="D174" s="234" t="s">
        <v>133</v>
      </c>
      <c r="E174" s="245" t="s">
        <v>1</v>
      </c>
      <c r="F174" s="246" t="s">
        <v>148</v>
      </c>
      <c r="G174" s="244"/>
      <c r="H174" s="247">
        <v>30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133</v>
      </c>
      <c r="AU174" s="253" t="s">
        <v>87</v>
      </c>
      <c r="AV174" s="14" t="s">
        <v>87</v>
      </c>
      <c r="AW174" s="14" t="s">
        <v>33</v>
      </c>
      <c r="AX174" s="14" t="s">
        <v>77</v>
      </c>
      <c r="AY174" s="253" t="s">
        <v>124</v>
      </c>
    </row>
    <row r="175" s="13" customFormat="1">
      <c r="A175" s="13"/>
      <c r="B175" s="232"/>
      <c r="C175" s="233"/>
      <c r="D175" s="234" t="s">
        <v>133</v>
      </c>
      <c r="E175" s="235" t="s">
        <v>1</v>
      </c>
      <c r="F175" s="236" t="s">
        <v>149</v>
      </c>
      <c r="G175" s="233"/>
      <c r="H175" s="235" t="s">
        <v>1</v>
      </c>
      <c r="I175" s="237"/>
      <c r="J175" s="233"/>
      <c r="K175" s="233"/>
      <c r="L175" s="238"/>
      <c r="M175" s="239"/>
      <c r="N175" s="240"/>
      <c r="O175" s="240"/>
      <c r="P175" s="240"/>
      <c r="Q175" s="240"/>
      <c r="R175" s="240"/>
      <c r="S175" s="240"/>
      <c r="T175" s="241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2" t="s">
        <v>133</v>
      </c>
      <c r="AU175" s="242" t="s">
        <v>87</v>
      </c>
      <c r="AV175" s="13" t="s">
        <v>85</v>
      </c>
      <c r="AW175" s="13" t="s">
        <v>33</v>
      </c>
      <c r="AX175" s="13" t="s">
        <v>77</v>
      </c>
      <c r="AY175" s="242" t="s">
        <v>124</v>
      </c>
    </row>
    <row r="176" s="14" customFormat="1">
      <c r="A176" s="14"/>
      <c r="B176" s="243"/>
      <c r="C176" s="244"/>
      <c r="D176" s="234" t="s">
        <v>133</v>
      </c>
      <c r="E176" s="245" t="s">
        <v>1</v>
      </c>
      <c r="F176" s="246" t="s">
        <v>150</v>
      </c>
      <c r="G176" s="244"/>
      <c r="H176" s="247">
        <v>40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133</v>
      </c>
      <c r="AU176" s="253" t="s">
        <v>87</v>
      </c>
      <c r="AV176" s="14" t="s">
        <v>87</v>
      </c>
      <c r="AW176" s="14" t="s">
        <v>33</v>
      </c>
      <c r="AX176" s="14" t="s">
        <v>77</v>
      </c>
      <c r="AY176" s="253" t="s">
        <v>124</v>
      </c>
    </row>
    <row r="177" s="13" customFormat="1">
      <c r="A177" s="13"/>
      <c r="B177" s="232"/>
      <c r="C177" s="233"/>
      <c r="D177" s="234" t="s">
        <v>133</v>
      </c>
      <c r="E177" s="235" t="s">
        <v>1</v>
      </c>
      <c r="F177" s="236" t="s">
        <v>196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133</v>
      </c>
      <c r="AU177" s="242" t="s">
        <v>87</v>
      </c>
      <c r="AV177" s="13" t="s">
        <v>85</v>
      </c>
      <c r="AW177" s="13" t="s">
        <v>33</v>
      </c>
      <c r="AX177" s="13" t="s">
        <v>77</v>
      </c>
      <c r="AY177" s="242" t="s">
        <v>124</v>
      </c>
    </row>
    <row r="178" s="14" customFormat="1">
      <c r="A178" s="14"/>
      <c r="B178" s="243"/>
      <c r="C178" s="244"/>
      <c r="D178" s="234" t="s">
        <v>133</v>
      </c>
      <c r="E178" s="245" t="s">
        <v>1</v>
      </c>
      <c r="F178" s="246" t="s">
        <v>140</v>
      </c>
      <c r="G178" s="244"/>
      <c r="H178" s="247">
        <v>108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133</v>
      </c>
      <c r="AU178" s="253" t="s">
        <v>87</v>
      </c>
      <c r="AV178" s="14" t="s">
        <v>87</v>
      </c>
      <c r="AW178" s="14" t="s">
        <v>33</v>
      </c>
      <c r="AX178" s="14" t="s">
        <v>77</v>
      </c>
      <c r="AY178" s="253" t="s">
        <v>124</v>
      </c>
    </row>
    <row r="179" s="15" customFormat="1">
      <c r="A179" s="15"/>
      <c r="B179" s="254"/>
      <c r="C179" s="255"/>
      <c r="D179" s="234" t="s">
        <v>133</v>
      </c>
      <c r="E179" s="256" t="s">
        <v>1</v>
      </c>
      <c r="F179" s="257" t="s">
        <v>151</v>
      </c>
      <c r="G179" s="255"/>
      <c r="H179" s="258">
        <v>205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133</v>
      </c>
      <c r="AU179" s="264" t="s">
        <v>87</v>
      </c>
      <c r="AV179" s="15" t="s">
        <v>131</v>
      </c>
      <c r="AW179" s="15" t="s">
        <v>33</v>
      </c>
      <c r="AX179" s="15" t="s">
        <v>85</v>
      </c>
      <c r="AY179" s="264" t="s">
        <v>124</v>
      </c>
    </row>
    <row r="180" s="2" customFormat="1" ht="33" customHeight="1">
      <c r="A180" s="39"/>
      <c r="B180" s="40"/>
      <c r="C180" s="219" t="s">
        <v>197</v>
      </c>
      <c r="D180" s="219" t="s">
        <v>126</v>
      </c>
      <c r="E180" s="220" t="s">
        <v>198</v>
      </c>
      <c r="F180" s="221" t="s">
        <v>199</v>
      </c>
      <c r="G180" s="222" t="s">
        <v>129</v>
      </c>
      <c r="H180" s="223">
        <v>70</v>
      </c>
      <c r="I180" s="224"/>
      <c r="J180" s="225">
        <f>ROUND(I180*H180,2)</f>
        <v>0</v>
      </c>
      <c r="K180" s="221" t="s">
        <v>130</v>
      </c>
      <c r="L180" s="45"/>
      <c r="M180" s="226" t="s">
        <v>1</v>
      </c>
      <c r="N180" s="227" t="s">
        <v>42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131</v>
      </c>
      <c r="AT180" s="230" t="s">
        <v>126</v>
      </c>
      <c r="AU180" s="230" t="s">
        <v>87</v>
      </c>
      <c r="AY180" s="18" t="s">
        <v>124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85</v>
      </c>
      <c r="BK180" s="231">
        <f>ROUND(I180*H180,2)</f>
        <v>0</v>
      </c>
      <c r="BL180" s="18" t="s">
        <v>131</v>
      </c>
      <c r="BM180" s="230" t="s">
        <v>200</v>
      </c>
    </row>
    <row r="181" s="14" customFormat="1">
      <c r="A181" s="14"/>
      <c r="B181" s="243"/>
      <c r="C181" s="244"/>
      <c r="D181" s="234" t="s">
        <v>133</v>
      </c>
      <c r="E181" s="245" t="s">
        <v>1</v>
      </c>
      <c r="F181" s="246" t="s">
        <v>201</v>
      </c>
      <c r="G181" s="244"/>
      <c r="H181" s="247">
        <v>70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133</v>
      </c>
      <c r="AU181" s="253" t="s">
        <v>87</v>
      </c>
      <c r="AV181" s="14" t="s">
        <v>87</v>
      </c>
      <c r="AW181" s="14" t="s">
        <v>33</v>
      </c>
      <c r="AX181" s="14" t="s">
        <v>85</v>
      </c>
      <c r="AY181" s="253" t="s">
        <v>124</v>
      </c>
    </row>
    <row r="182" s="12" customFormat="1" ht="22.8" customHeight="1">
      <c r="A182" s="12"/>
      <c r="B182" s="203"/>
      <c r="C182" s="204"/>
      <c r="D182" s="205" t="s">
        <v>76</v>
      </c>
      <c r="E182" s="217" t="s">
        <v>165</v>
      </c>
      <c r="F182" s="217" t="s">
        <v>202</v>
      </c>
      <c r="G182" s="204"/>
      <c r="H182" s="204"/>
      <c r="I182" s="207"/>
      <c r="J182" s="218">
        <f>BK182</f>
        <v>0</v>
      </c>
      <c r="K182" s="204"/>
      <c r="L182" s="209"/>
      <c r="M182" s="210"/>
      <c r="N182" s="211"/>
      <c r="O182" s="211"/>
      <c r="P182" s="212">
        <f>SUM(P183:P252)</f>
        <v>0</v>
      </c>
      <c r="Q182" s="211"/>
      <c r="R182" s="212">
        <f>SUM(R183:R252)</f>
        <v>46.355620000000002</v>
      </c>
      <c r="S182" s="211"/>
      <c r="T182" s="213">
        <f>SUM(T183:T252)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4" t="s">
        <v>85</v>
      </c>
      <c r="AT182" s="215" t="s">
        <v>76</v>
      </c>
      <c r="AU182" s="215" t="s">
        <v>85</v>
      </c>
      <c r="AY182" s="214" t="s">
        <v>124</v>
      </c>
      <c r="BK182" s="216">
        <f>SUM(BK183:BK252)</f>
        <v>0</v>
      </c>
    </row>
    <row r="183" s="2" customFormat="1" ht="21.75" customHeight="1">
      <c r="A183" s="39"/>
      <c r="B183" s="40"/>
      <c r="C183" s="219" t="s">
        <v>203</v>
      </c>
      <c r="D183" s="219" t="s">
        <v>126</v>
      </c>
      <c r="E183" s="220" t="s">
        <v>204</v>
      </c>
      <c r="F183" s="221" t="s">
        <v>205</v>
      </c>
      <c r="G183" s="222" t="s">
        <v>129</v>
      </c>
      <c r="H183" s="223">
        <v>620</v>
      </c>
      <c r="I183" s="224"/>
      <c r="J183" s="225">
        <f>ROUND(I183*H183,2)</f>
        <v>0</v>
      </c>
      <c r="K183" s="221" t="s">
        <v>130</v>
      </c>
      <c r="L183" s="45"/>
      <c r="M183" s="226" t="s">
        <v>1</v>
      </c>
      <c r="N183" s="227" t="s">
        <v>42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131</v>
      </c>
      <c r="AT183" s="230" t="s">
        <v>126</v>
      </c>
      <c r="AU183" s="230" t="s">
        <v>87</v>
      </c>
      <c r="AY183" s="18" t="s">
        <v>124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85</v>
      </c>
      <c r="BK183" s="231">
        <f>ROUND(I183*H183,2)</f>
        <v>0</v>
      </c>
      <c r="BL183" s="18" t="s">
        <v>131</v>
      </c>
      <c r="BM183" s="230" t="s">
        <v>206</v>
      </c>
    </row>
    <row r="184" s="13" customFormat="1">
      <c r="A184" s="13"/>
      <c r="B184" s="232"/>
      <c r="C184" s="233"/>
      <c r="D184" s="234" t="s">
        <v>133</v>
      </c>
      <c r="E184" s="235" t="s">
        <v>1</v>
      </c>
      <c r="F184" s="236" t="s">
        <v>169</v>
      </c>
      <c r="G184" s="233"/>
      <c r="H184" s="235" t="s">
        <v>1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133</v>
      </c>
      <c r="AU184" s="242" t="s">
        <v>87</v>
      </c>
      <c r="AV184" s="13" t="s">
        <v>85</v>
      </c>
      <c r="AW184" s="13" t="s">
        <v>33</v>
      </c>
      <c r="AX184" s="13" t="s">
        <v>77</v>
      </c>
      <c r="AY184" s="242" t="s">
        <v>124</v>
      </c>
    </row>
    <row r="185" s="13" customFormat="1">
      <c r="A185" s="13"/>
      <c r="B185" s="232"/>
      <c r="C185" s="233"/>
      <c r="D185" s="234" t="s">
        <v>133</v>
      </c>
      <c r="E185" s="235" t="s">
        <v>1</v>
      </c>
      <c r="F185" s="236" t="s">
        <v>207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133</v>
      </c>
      <c r="AU185" s="242" t="s">
        <v>87</v>
      </c>
      <c r="AV185" s="13" t="s">
        <v>85</v>
      </c>
      <c r="AW185" s="13" t="s">
        <v>33</v>
      </c>
      <c r="AX185" s="13" t="s">
        <v>77</v>
      </c>
      <c r="AY185" s="242" t="s">
        <v>124</v>
      </c>
    </row>
    <row r="186" s="14" customFormat="1">
      <c r="A186" s="14"/>
      <c r="B186" s="243"/>
      <c r="C186" s="244"/>
      <c r="D186" s="234" t="s">
        <v>133</v>
      </c>
      <c r="E186" s="245" t="s">
        <v>1</v>
      </c>
      <c r="F186" s="246" t="s">
        <v>208</v>
      </c>
      <c r="G186" s="244"/>
      <c r="H186" s="247">
        <v>620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133</v>
      </c>
      <c r="AU186" s="253" t="s">
        <v>87</v>
      </c>
      <c r="AV186" s="14" t="s">
        <v>87</v>
      </c>
      <c r="AW186" s="14" t="s">
        <v>33</v>
      </c>
      <c r="AX186" s="14" t="s">
        <v>85</v>
      </c>
      <c r="AY186" s="253" t="s">
        <v>124</v>
      </c>
    </row>
    <row r="187" s="2" customFormat="1" ht="24.15" customHeight="1">
      <c r="A187" s="39"/>
      <c r="B187" s="40"/>
      <c r="C187" s="219" t="s">
        <v>8</v>
      </c>
      <c r="D187" s="219" t="s">
        <v>126</v>
      </c>
      <c r="E187" s="220" t="s">
        <v>209</v>
      </c>
      <c r="F187" s="221" t="s">
        <v>210</v>
      </c>
      <c r="G187" s="222" t="s">
        <v>211</v>
      </c>
      <c r="H187" s="223">
        <v>66.825000000000003</v>
      </c>
      <c r="I187" s="224"/>
      <c r="J187" s="225">
        <f>ROUND(I187*H187,2)</f>
        <v>0</v>
      </c>
      <c r="K187" s="221" t="s">
        <v>1</v>
      </c>
      <c r="L187" s="45"/>
      <c r="M187" s="226" t="s">
        <v>1</v>
      </c>
      <c r="N187" s="227" t="s">
        <v>42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131</v>
      </c>
      <c r="AT187" s="230" t="s">
        <v>126</v>
      </c>
      <c r="AU187" s="230" t="s">
        <v>87</v>
      </c>
      <c r="AY187" s="18" t="s">
        <v>124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85</v>
      </c>
      <c r="BK187" s="231">
        <f>ROUND(I187*H187,2)</f>
        <v>0</v>
      </c>
      <c r="BL187" s="18" t="s">
        <v>131</v>
      </c>
      <c r="BM187" s="230" t="s">
        <v>212</v>
      </c>
    </row>
    <row r="188" s="13" customFormat="1">
      <c r="A188" s="13"/>
      <c r="B188" s="232"/>
      <c r="C188" s="233"/>
      <c r="D188" s="234" t="s">
        <v>133</v>
      </c>
      <c r="E188" s="235" t="s">
        <v>1</v>
      </c>
      <c r="F188" s="236" t="s">
        <v>213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133</v>
      </c>
      <c r="AU188" s="242" t="s">
        <v>87</v>
      </c>
      <c r="AV188" s="13" t="s">
        <v>85</v>
      </c>
      <c r="AW188" s="13" t="s">
        <v>33</v>
      </c>
      <c r="AX188" s="13" t="s">
        <v>77</v>
      </c>
      <c r="AY188" s="242" t="s">
        <v>124</v>
      </c>
    </row>
    <row r="189" s="14" customFormat="1">
      <c r="A189" s="14"/>
      <c r="B189" s="243"/>
      <c r="C189" s="244"/>
      <c r="D189" s="234" t="s">
        <v>133</v>
      </c>
      <c r="E189" s="245" t="s">
        <v>1</v>
      </c>
      <c r="F189" s="246" t="s">
        <v>214</v>
      </c>
      <c r="G189" s="244"/>
      <c r="H189" s="247">
        <v>1166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133</v>
      </c>
      <c r="AU189" s="253" t="s">
        <v>87</v>
      </c>
      <c r="AV189" s="14" t="s">
        <v>87</v>
      </c>
      <c r="AW189" s="14" t="s">
        <v>33</v>
      </c>
      <c r="AX189" s="14" t="s">
        <v>77</v>
      </c>
      <c r="AY189" s="253" t="s">
        <v>124</v>
      </c>
    </row>
    <row r="190" s="13" customFormat="1">
      <c r="A190" s="13"/>
      <c r="B190" s="232"/>
      <c r="C190" s="233"/>
      <c r="D190" s="234" t="s">
        <v>133</v>
      </c>
      <c r="E190" s="235" t="s">
        <v>1</v>
      </c>
      <c r="F190" s="236" t="s">
        <v>215</v>
      </c>
      <c r="G190" s="233"/>
      <c r="H190" s="235" t="s">
        <v>1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133</v>
      </c>
      <c r="AU190" s="242" t="s">
        <v>87</v>
      </c>
      <c r="AV190" s="13" t="s">
        <v>85</v>
      </c>
      <c r="AW190" s="13" t="s">
        <v>33</v>
      </c>
      <c r="AX190" s="13" t="s">
        <v>77</v>
      </c>
      <c r="AY190" s="242" t="s">
        <v>124</v>
      </c>
    </row>
    <row r="191" s="14" customFormat="1">
      <c r="A191" s="14"/>
      <c r="B191" s="243"/>
      <c r="C191" s="244"/>
      <c r="D191" s="234" t="s">
        <v>133</v>
      </c>
      <c r="E191" s="245" t="s">
        <v>1</v>
      </c>
      <c r="F191" s="246" t="s">
        <v>216</v>
      </c>
      <c r="G191" s="244"/>
      <c r="H191" s="247">
        <v>306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133</v>
      </c>
      <c r="AU191" s="253" t="s">
        <v>87</v>
      </c>
      <c r="AV191" s="14" t="s">
        <v>87</v>
      </c>
      <c r="AW191" s="14" t="s">
        <v>33</v>
      </c>
      <c r="AX191" s="14" t="s">
        <v>77</v>
      </c>
      <c r="AY191" s="253" t="s">
        <v>124</v>
      </c>
    </row>
    <row r="192" s="13" customFormat="1">
      <c r="A192" s="13"/>
      <c r="B192" s="232"/>
      <c r="C192" s="233"/>
      <c r="D192" s="234" t="s">
        <v>133</v>
      </c>
      <c r="E192" s="235" t="s">
        <v>1</v>
      </c>
      <c r="F192" s="236" t="s">
        <v>217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133</v>
      </c>
      <c r="AU192" s="242" t="s">
        <v>87</v>
      </c>
      <c r="AV192" s="13" t="s">
        <v>85</v>
      </c>
      <c r="AW192" s="13" t="s">
        <v>33</v>
      </c>
      <c r="AX192" s="13" t="s">
        <v>77</v>
      </c>
      <c r="AY192" s="242" t="s">
        <v>124</v>
      </c>
    </row>
    <row r="193" s="14" customFormat="1">
      <c r="A193" s="14"/>
      <c r="B193" s="243"/>
      <c r="C193" s="244"/>
      <c r="D193" s="234" t="s">
        <v>133</v>
      </c>
      <c r="E193" s="245" t="s">
        <v>1</v>
      </c>
      <c r="F193" s="246" t="s">
        <v>218</v>
      </c>
      <c r="G193" s="244"/>
      <c r="H193" s="247">
        <v>310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133</v>
      </c>
      <c r="AU193" s="253" t="s">
        <v>87</v>
      </c>
      <c r="AV193" s="14" t="s">
        <v>87</v>
      </c>
      <c r="AW193" s="14" t="s">
        <v>33</v>
      </c>
      <c r="AX193" s="14" t="s">
        <v>77</v>
      </c>
      <c r="AY193" s="253" t="s">
        <v>124</v>
      </c>
    </row>
    <row r="194" s="16" customFormat="1">
      <c r="A194" s="16"/>
      <c r="B194" s="265"/>
      <c r="C194" s="266"/>
      <c r="D194" s="234" t="s">
        <v>133</v>
      </c>
      <c r="E194" s="267" t="s">
        <v>1</v>
      </c>
      <c r="F194" s="268" t="s">
        <v>219</v>
      </c>
      <c r="G194" s="266"/>
      <c r="H194" s="269">
        <v>1782</v>
      </c>
      <c r="I194" s="270"/>
      <c r="J194" s="266"/>
      <c r="K194" s="266"/>
      <c r="L194" s="271"/>
      <c r="M194" s="272"/>
      <c r="N194" s="273"/>
      <c r="O194" s="273"/>
      <c r="P194" s="273"/>
      <c r="Q194" s="273"/>
      <c r="R194" s="273"/>
      <c r="S194" s="273"/>
      <c r="T194" s="274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T194" s="275" t="s">
        <v>133</v>
      </c>
      <c r="AU194" s="275" t="s">
        <v>87</v>
      </c>
      <c r="AV194" s="16" t="s">
        <v>141</v>
      </c>
      <c r="AW194" s="16" t="s">
        <v>33</v>
      </c>
      <c r="AX194" s="16" t="s">
        <v>77</v>
      </c>
      <c r="AY194" s="275" t="s">
        <v>124</v>
      </c>
    </row>
    <row r="195" s="13" customFormat="1">
      <c r="A195" s="13"/>
      <c r="B195" s="232"/>
      <c r="C195" s="233"/>
      <c r="D195" s="234" t="s">
        <v>133</v>
      </c>
      <c r="E195" s="235" t="s">
        <v>1</v>
      </c>
      <c r="F195" s="236" t="s">
        <v>220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133</v>
      </c>
      <c r="AU195" s="242" t="s">
        <v>87</v>
      </c>
      <c r="AV195" s="13" t="s">
        <v>85</v>
      </c>
      <c r="AW195" s="13" t="s">
        <v>33</v>
      </c>
      <c r="AX195" s="13" t="s">
        <v>77</v>
      </c>
      <c r="AY195" s="242" t="s">
        <v>124</v>
      </c>
    </row>
    <row r="196" s="14" customFormat="1">
      <c r="A196" s="14"/>
      <c r="B196" s="243"/>
      <c r="C196" s="244"/>
      <c r="D196" s="234" t="s">
        <v>133</v>
      </c>
      <c r="E196" s="245" t="s">
        <v>1</v>
      </c>
      <c r="F196" s="246" t="s">
        <v>221</v>
      </c>
      <c r="G196" s="244"/>
      <c r="H196" s="247">
        <v>66.825000000000003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133</v>
      </c>
      <c r="AU196" s="253" t="s">
        <v>87</v>
      </c>
      <c r="AV196" s="14" t="s">
        <v>87</v>
      </c>
      <c r="AW196" s="14" t="s">
        <v>33</v>
      </c>
      <c r="AX196" s="14" t="s">
        <v>85</v>
      </c>
      <c r="AY196" s="253" t="s">
        <v>124</v>
      </c>
    </row>
    <row r="197" s="2" customFormat="1" ht="33" customHeight="1">
      <c r="A197" s="39"/>
      <c r="B197" s="40"/>
      <c r="C197" s="219" t="s">
        <v>222</v>
      </c>
      <c r="D197" s="219" t="s">
        <v>126</v>
      </c>
      <c r="E197" s="220" t="s">
        <v>223</v>
      </c>
      <c r="F197" s="221" t="s">
        <v>224</v>
      </c>
      <c r="G197" s="222" t="s">
        <v>129</v>
      </c>
      <c r="H197" s="223">
        <v>154</v>
      </c>
      <c r="I197" s="224"/>
      <c r="J197" s="225">
        <f>ROUND(I197*H197,2)</f>
        <v>0</v>
      </c>
      <c r="K197" s="221" t="s">
        <v>130</v>
      </c>
      <c r="L197" s="45"/>
      <c r="M197" s="226" t="s">
        <v>1</v>
      </c>
      <c r="N197" s="227" t="s">
        <v>42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131</v>
      </c>
      <c r="AT197" s="230" t="s">
        <v>126</v>
      </c>
      <c r="AU197" s="230" t="s">
        <v>87</v>
      </c>
      <c r="AY197" s="18" t="s">
        <v>124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85</v>
      </c>
      <c r="BK197" s="231">
        <f>ROUND(I197*H197,2)</f>
        <v>0</v>
      </c>
      <c r="BL197" s="18" t="s">
        <v>131</v>
      </c>
      <c r="BM197" s="230" t="s">
        <v>225</v>
      </c>
    </row>
    <row r="198" s="13" customFormat="1">
      <c r="A198" s="13"/>
      <c r="B198" s="232"/>
      <c r="C198" s="233"/>
      <c r="D198" s="234" t="s">
        <v>133</v>
      </c>
      <c r="E198" s="235" t="s">
        <v>1</v>
      </c>
      <c r="F198" s="236" t="s">
        <v>145</v>
      </c>
      <c r="G198" s="233"/>
      <c r="H198" s="235" t="s">
        <v>1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133</v>
      </c>
      <c r="AU198" s="242" t="s">
        <v>87</v>
      </c>
      <c r="AV198" s="13" t="s">
        <v>85</v>
      </c>
      <c r="AW198" s="13" t="s">
        <v>33</v>
      </c>
      <c r="AX198" s="13" t="s">
        <v>77</v>
      </c>
      <c r="AY198" s="242" t="s">
        <v>124</v>
      </c>
    </row>
    <row r="199" s="14" customFormat="1">
      <c r="A199" s="14"/>
      <c r="B199" s="243"/>
      <c r="C199" s="244"/>
      <c r="D199" s="234" t="s">
        <v>133</v>
      </c>
      <c r="E199" s="245" t="s">
        <v>1</v>
      </c>
      <c r="F199" s="246" t="s">
        <v>158</v>
      </c>
      <c r="G199" s="244"/>
      <c r="H199" s="247">
        <v>54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133</v>
      </c>
      <c r="AU199" s="253" t="s">
        <v>87</v>
      </c>
      <c r="AV199" s="14" t="s">
        <v>87</v>
      </c>
      <c r="AW199" s="14" t="s">
        <v>33</v>
      </c>
      <c r="AX199" s="14" t="s">
        <v>77</v>
      </c>
      <c r="AY199" s="253" t="s">
        <v>124</v>
      </c>
    </row>
    <row r="200" s="13" customFormat="1">
      <c r="A200" s="13"/>
      <c r="B200" s="232"/>
      <c r="C200" s="233"/>
      <c r="D200" s="234" t="s">
        <v>133</v>
      </c>
      <c r="E200" s="235" t="s">
        <v>1</v>
      </c>
      <c r="F200" s="236" t="s">
        <v>147</v>
      </c>
      <c r="G200" s="233"/>
      <c r="H200" s="235" t="s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133</v>
      </c>
      <c r="AU200" s="242" t="s">
        <v>87</v>
      </c>
      <c r="AV200" s="13" t="s">
        <v>85</v>
      </c>
      <c r="AW200" s="13" t="s">
        <v>33</v>
      </c>
      <c r="AX200" s="13" t="s">
        <v>77</v>
      </c>
      <c r="AY200" s="242" t="s">
        <v>124</v>
      </c>
    </row>
    <row r="201" s="14" customFormat="1">
      <c r="A201" s="14"/>
      <c r="B201" s="243"/>
      <c r="C201" s="244"/>
      <c r="D201" s="234" t="s">
        <v>133</v>
      </c>
      <c r="E201" s="245" t="s">
        <v>1</v>
      </c>
      <c r="F201" s="246" t="s">
        <v>226</v>
      </c>
      <c r="G201" s="244"/>
      <c r="H201" s="247">
        <v>60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133</v>
      </c>
      <c r="AU201" s="253" t="s">
        <v>87</v>
      </c>
      <c r="AV201" s="14" t="s">
        <v>87</v>
      </c>
      <c r="AW201" s="14" t="s">
        <v>33</v>
      </c>
      <c r="AX201" s="14" t="s">
        <v>77</v>
      </c>
      <c r="AY201" s="253" t="s">
        <v>124</v>
      </c>
    </row>
    <row r="202" s="13" customFormat="1">
      <c r="A202" s="13"/>
      <c r="B202" s="232"/>
      <c r="C202" s="233"/>
      <c r="D202" s="234" t="s">
        <v>133</v>
      </c>
      <c r="E202" s="235" t="s">
        <v>1</v>
      </c>
      <c r="F202" s="236" t="s">
        <v>149</v>
      </c>
      <c r="G202" s="233"/>
      <c r="H202" s="235" t="s">
        <v>1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133</v>
      </c>
      <c r="AU202" s="242" t="s">
        <v>87</v>
      </c>
      <c r="AV202" s="13" t="s">
        <v>85</v>
      </c>
      <c r="AW202" s="13" t="s">
        <v>33</v>
      </c>
      <c r="AX202" s="13" t="s">
        <v>77</v>
      </c>
      <c r="AY202" s="242" t="s">
        <v>124</v>
      </c>
    </row>
    <row r="203" s="14" customFormat="1">
      <c r="A203" s="14"/>
      <c r="B203" s="243"/>
      <c r="C203" s="244"/>
      <c r="D203" s="234" t="s">
        <v>133</v>
      </c>
      <c r="E203" s="245" t="s">
        <v>1</v>
      </c>
      <c r="F203" s="246" t="s">
        <v>150</v>
      </c>
      <c r="G203" s="244"/>
      <c r="H203" s="247">
        <v>40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133</v>
      </c>
      <c r="AU203" s="253" t="s">
        <v>87</v>
      </c>
      <c r="AV203" s="14" t="s">
        <v>87</v>
      </c>
      <c r="AW203" s="14" t="s">
        <v>33</v>
      </c>
      <c r="AX203" s="14" t="s">
        <v>77</v>
      </c>
      <c r="AY203" s="253" t="s">
        <v>124</v>
      </c>
    </row>
    <row r="204" s="15" customFormat="1">
      <c r="A204" s="15"/>
      <c r="B204" s="254"/>
      <c r="C204" s="255"/>
      <c r="D204" s="234" t="s">
        <v>133</v>
      </c>
      <c r="E204" s="256" t="s">
        <v>1</v>
      </c>
      <c r="F204" s="257" t="s">
        <v>151</v>
      </c>
      <c r="G204" s="255"/>
      <c r="H204" s="258">
        <v>154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133</v>
      </c>
      <c r="AU204" s="264" t="s">
        <v>87</v>
      </c>
      <c r="AV204" s="15" t="s">
        <v>131</v>
      </c>
      <c r="AW204" s="15" t="s">
        <v>33</v>
      </c>
      <c r="AX204" s="15" t="s">
        <v>85</v>
      </c>
      <c r="AY204" s="264" t="s">
        <v>124</v>
      </c>
    </row>
    <row r="205" s="2" customFormat="1" ht="37.8" customHeight="1">
      <c r="A205" s="39"/>
      <c r="B205" s="40"/>
      <c r="C205" s="219" t="s">
        <v>227</v>
      </c>
      <c r="D205" s="219" t="s">
        <v>126</v>
      </c>
      <c r="E205" s="220" t="s">
        <v>228</v>
      </c>
      <c r="F205" s="221" t="s">
        <v>229</v>
      </c>
      <c r="G205" s="222" t="s">
        <v>129</v>
      </c>
      <c r="H205" s="223">
        <v>108</v>
      </c>
      <c r="I205" s="224"/>
      <c r="J205" s="225">
        <f>ROUND(I205*H205,2)</f>
        <v>0</v>
      </c>
      <c r="K205" s="221" t="s">
        <v>130</v>
      </c>
      <c r="L205" s="45"/>
      <c r="M205" s="226" t="s">
        <v>1</v>
      </c>
      <c r="N205" s="227" t="s">
        <v>42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131</v>
      </c>
      <c r="AT205" s="230" t="s">
        <v>126</v>
      </c>
      <c r="AU205" s="230" t="s">
        <v>87</v>
      </c>
      <c r="AY205" s="18" t="s">
        <v>124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85</v>
      </c>
      <c r="BK205" s="231">
        <f>ROUND(I205*H205,2)</f>
        <v>0</v>
      </c>
      <c r="BL205" s="18" t="s">
        <v>131</v>
      </c>
      <c r="BM205" s="230" t="s">
        <v>230</v>
      </c>
    </row>
    <row r="206" s="13" customFormat="1">
      <c r="A206" s="13"/>
      <c r="B206" s="232"/>
      <c r="C206" s="233"/>
      <c r="D206" s="234" t="s">
        <v>133</v>
      </c>
      <c r="E206" s="235" t="s">
        <v>1</v>
      </c>
      <c r="F206" s="236" t="s">
        <v>134</v>
      </c>
      <c r="G206" s="233"/>
      <c r="H206" s="235" t="s">
        <v>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133</v>
      </c>
      <c r="AU206" s="242" t="s">
        <v>87</v>
      </c>
      <c r="AV206" s="13" t="s">
        <v>85</v>
      </c>
      <c r="AW206" s="13" t="s">
        <v>33</v>
      </c>
      <c r="AX206" s="13" t="s">
        <v>77</v>
      </c>
      <c r="AY206" s="242" t="s">
        <v>124</v>
      </c>
    </row>
    <row r="207" s="14" customFormat="1">
      <c r="A207" s="14"/>
      <c r="B207" s="243"/>
      <c r="C207" s="244"/>
      <c r="D207" s="234" t="s">
        <v>133</v>
      </c>
      <c r="E207" s="245" t="s">
        <v>1</v>
      </c>
      <c r="F207" s="246" t="s">
        <v>135</v>
      </c>
      <c r="G207" s="244"/>
      <c r="H207" s="247">
        <v>48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133</v>
      </c>
      <c r="AU207" s="253" t="s">
        <v>87</v>
      </c>
      <c r="AV207" s="14" t="s">
        <v>87</v>
      </c>
      <c r="AW207" s="14" t="s">
        <v>33</v>
      </c>
      <c r="AX207" s="14" t="s">
        <v>77</v>
      </c>
      <c r="AY207" s="253" t="s">
        <v>124</v>
      </c>
    </row>
    <row r="208" s="13" customFormat="1">
      <c r="A208" s="13"/>
      <c r="B208" s="232"/>
      <c r="C208" s="233"/>
      <c r="D208" s="234" t="s">
        <v>133</v>
      </c>
      <c r="E208" s="235" t="s">
        <v>1</v>
      </c>
      <c r="F208" s="236" t="s">
        <v>231</v>
      </c>
      <c r="G208" s="233"/>
      <c r="H208" s="235" t="s">
        <v>1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133</v>
      </c>
      <c r="AU208" s="242" t="s">
        <v>87</v>
      </c>
      <c r="AV208" s="13" t="s">
        <v>85</v>
      </c>
      <c r="AW208" s="13" t="s">
        <v>33</v>
      </c>
      <c r="AX208" s="13" t="s">
        <v>77</v>
      </c>
      <c r="AY208" s="242" t="s">
        <v>124</v>
      </c>
    </row>
    <row r="209" s="14" customFormat="1">
      <c r="A209" s="14"/>
      <c r="B209" s="243"/>
      <c r="C209" s="244"/>
      <c r="D209" s="234" t="s">
        <v>133</v>
      </c>
      <c r="E209" s="245" t="s">
        <v>1</v>
      </c>
      <c r="F209" s="246" t="s">
        <v>232</v>
      </c>
      <c r="G209" s="244"/>
      <c r="H209" s="247">
        <v>60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133</v>
      </c>
      <c r="AU209" s="253" t="s">
        <v>87</v>
      </c>
      <c r="AV209" s="14" t="s">
        <v>87</v>
      </c>
      <c r="AW209" s="14" t="s">
        <v>33</v>
      </c>
      <c r="AX209" s="14" t="s">
        <v>77</v>
      </c>
      <c r="AY209" s="253" t="s">
        <v>124</v>
      </c>
    </row>
    <row r="210" s="15" customFormat="1">
      <c r="A210" s="15"/>
      <c r="B210" s="254"/>
      <c r="C210" s="255"/>
      <c r="D210" s="234" t="s">
        <v>133</v>
      </c>
      <c r="E210" s="256" t="s">
        <v>1</v>
      </c>
      <c r="F210" s="257" t="s">
        <v>151</v>
      </c>
      <c r="G210" s="255"/>
      <c r="H210" s="258">
        <v>108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4" t="s">
        <v>133</v>
      </c>
      <c r="AU210" s="264" t="s">
        <v>87</v>
      </c>
      <c r="AV210" s="15" t="s">
        <v>131</v>
      </c>
      <c r="AW210" s="15" t="s">
        <v>33</v>
      </c>
      <c r="AX210" s="15" t="s">
        <v>85</v>
      </c>
      <c r="AY210" s="264" t="s">
        <v>124</v>
      </c>
    </row>
    <row r="211" s="2" customFormat="1" ht="24.15" customHeight="1">
      <c r="A211" s="39"/>
      <c r="B211" s="40"/>
      <c r="C211" s="219" t="s">
        <v>233</v>
      </c>
      <c r="D211" s="219" t="s">
        <v>126</v>
      </c>
      <c r="E211" s="220" t="s">
        <v>234</v>
      </c>
      <c r="F211" s="221" t="s">
        <v>235</v>
      </c>
      <c r="G211" s="222" t="s">
        <v>129</v>
      </c>
      <c r="H211" s="223">
        <v>97</v>
      </c>
      <c r="I211" s="224"/>
      <c r="J211" s="225">
        <f>ROUND(I211*H211,2)</f>
        <v>0</v>
      </c>
      <c r="K211" s="221" t="s">
        <v>130</v>
      </c>
      <c r="L211" s="45"/>
      <c r="M211" s="226" t="s">
        <v>1</v>
      </c>
      <c r="N211" s="227" t="s">
        <v>42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131</v>
      </c>
      <c r="AT211" s="230" t="s">
        <v>126</v>
      </c>
      <c r="AU211" s="230" t="s">
        <v>87</v>
      </c>
      <c r="AY211" s="18" t="s">
        <v>124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85</v>
      </c>
      <c r="BK211" s="231">
        <f>ROUND(I211*H211,2)</f>
        <v>0</v>
      </c>
      <c r="BL211" s="18" t="s">
        <v>131</v>
      </c>
      <c r="BM211" s="230" t="s">
        <v>236</v>
      </c>
    </row>
    <row r="212" s="13" customFormat="1">
      <c r="A212" s="13"/>
      <c r="B212" s="232"/>
      <c r="C212" s="233"/>
      <c r="D212" s="234" t="s">
        <v>133</v>
      </c>
      <c r="E212" s="235" t="s">
        <v>1</v>
      </c>
      <c r="F212" s="236" t="s">
        <v>145</v>
      </c>
      <c r="G212" s="233"/>
      <c r="H212" s="235" t="s">
        <v>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133</v>
      </c>
      <c r="AU212" s="242" t="s">
        <v>87</v>
      </c>
      <c r="AV212" s="13" t="s">
        <v>85</v>
      </c>
      <c r="AW212" s="13" t="s">
        <v>33</v>
      </c>
      <c r="AX212" s="13" t="s">
        <v>77</v>
      </c>
      <c r="AY212" s="242" t="s">
        <v>124</v>
      </c>
    </row>
    <row r="213" s="14" customFormat="1">
      <c r="A213" s="14"/>
      <c r="B213" s="243"/>
      <c r="C213" s="244"/>
      <c r="D213" s="234" t="s">
        <v>133</v>
      </c>
      <c r="E213" s="245" t="s">
        <v>1</v>
      </c>
      <c r="F213" s="246" t="s">
        <v>146</v>
      </c>
      <c r="G213" s="244"/>
      <c r="H213" s="247">
        <v>27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133</v>
      </c>
      <c r="AU213" s="253" t="s">
        <v>87</v>
      </c>
      <c r="AV213" s="14" t="s">
        <v>87</v>
      </c>
      <c r="AW213" s="14" t="s">
        <v>33</v>
      </c>
      <c r="AX213" s="14" t="s">
        <v>77</v>
      </c>
      <c r="AY213" s="253" t="s">
        <v>124</v>
      </c>
    </row>
    <row r="214" s="13" customFormat="1">
      <c r="A214" s="13"/>
      <c r="B214" s="232"/>
      <c r="C214" s="233"/>
      <c r="D214" s="234" t="s">
        <v>133</v>
      </c>
      <c r="E214" s="235" t="s">
        <v>1</v>
      </c>
      <c r="F214" s="236" t="s">
        <v>147</v>
      </c>
      <c r="G214" s="233"/>
      <c r="H214" s="235" t="s">
        <v>1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133</v>
      </c>
      <c r="AU214" s="242" t="s">
        <v>87</v>
      </c>
      <c r="AV214" s="13" t="s">
        <v>85</v>
      </c>
      <c r="AW214" s="13" t="s">
        <v>33</v>
      </c>
      <c r="AX214" s="13" t="s">
        <v>77</v>
      </c>
      <c r="AY214" s="242" t="s">
        <v>124</v>
      </c>
    </row>
    <row r="215" s="14" customFormat="1">
      <c r="A215" s="14"/>
      <c r="B215" s="243"/>
      <c r="C215" s="244"/>
      <c r="D215" s="234" t="s">
        <v>133</v>
      </c>
      <c r="E215" s="245" t="s">
        <v>1</v>
      </c>
      <c r="F215" s="246" t="s">
        <v>148</v>
      </c>
      <c r="G215" s="244"/>
      <c r="H215" s="247">
        <v>30</v>
      </c>
      <c r="I215" s="248"/>
      <c r="J215" s="244"/>
      <c r="K215" s="244"/>
      <c r="L215" s="249"/>
      <c r="M215" s="250"/>
      <c r="N215" s="251"/>
      <c r="O215" s="251"/>
      <c r="P215" s="251"/>
      <c r="Q215" s="251"/>
      <c r="R215" s="251"/>
      <c r="S215" s="251"/>
      <c r="T215" s="252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3" t="s">
        <v>133</v>
      </c>
      <c r="AU215" s="253" t="s">
        <v>87</v>
      </c>
      <c r="AV215" s="14" t="s">
        <v>87</v>
      </c>
      <c r="AW215" s="14" t="s">
        <v>33</v>
      </c>
      <c r="AX215" s="14" t="s">
        <v>77</v>
      </c>
      <c r="AY215" s="253" t="s">
        <v>124</v>
      </c>
    </row>
    <row r="216" s="13" customFormat="1">
      <c r="A216" s="13"/>
      <c r="B216" s="232"/>
      <c r="C216" s="233"/>
      <c r="D216" s="234" t="s">
        <v>133</v>
      </c>
      <c r="E216" s="235" t="s">
        <v>1</v>
      </c>
      <c r="F216" s="236" t="s">
        <v>149</v>
      </c>
      <c r="G216" s="233"/>
      <c r="H216" s="235" t="s">
        <v>1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133</v>
      </c>
      <c r="AU216" s="242" t="s">
        <v>87</v>
      </c>
      <c r="AV216" s="13" t="s">
        <v>85</v>
      </c>
      <c r="AW216" s="13" t="s">
        <v>33</v>
      </c>
      <c r="AX216" s="13" t="s">
        <v>77</v>
      </c>
      <c r="AY216" s="242" t="s">
        <v>124</v>
      </c>
    </row>
    <row r="217" s="14" customFormat="1">
      <c r="A217" s="14"/>
      <c r="B217" s="243"/>
      <c r="C217" s="244"/>
      <c r="D217" s="234" t="s">
        <v>133</v>
      </c>
      <c r="E217" s="245" t="s">
        <v>1</v>
      </c>
      <c r="F217" s="246" t="s">
        <v>150</v>
      </c>
      <c r="G217" s="244"/>
      <c r="H217" s="247">
        <v>40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133</v>
      </c>
      <c r="AU217" s="253" t="s">
        <v>87</v>
      </c>
      <c r="AV217" s="14" t="s">
        <v>87</v>
      </c>
      <c r="AW217" s="14" t="s">
        <v>33</v>
      </c>
      <c r="AX217" s="14" t="s">
        <v>77</v>
      </c>
      <c r="AY217" s="253" t="s">
        <v>124</v>
      </c>
    </row>
    <row r="218" s="15" customFormat="1">
      <c r="A218" s="15"/>
      <c r="B218" s="254"/>
      <c r="C218" s="255"/>
      <c r="D218" s="234" t="s">
        <v>133</v>
      </c>
      <c r="E218" s="256" t="s">
        <v>1</v>
      </c>
      <c r="F218" s="257" t="s">
        <v>151</v>
      </c>
      <c r="G218" s="255"/>
      <c r="H218" s="258">
        <v>97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133</v>
      </c>
      <c r="AU218" s="264" t="s">
        <v>87</v>
      </c>
      <c r="AV218" s="15" t="s">
        <v>131</v>
      </c>
      <c r="AW218" s="15" t="s">
        <v>33</v>
      </c>
      <c r="AX218" s="15" t="s">
        <v>85</v>
      </c>
      <c r="AY218" s="264" t="s">
        <v>124</v>
      </c>
    </row>
    <row r="219" s="2" customFormat="1" ht="24.15" customHeight="1">
      <c r="A219" s="39"/>
      <c r="B219" s="40"/>
      <c r="C219" s="219" t="s">
        <v>237</v>
      </c>
      <c r="D219" s="219" t="s">
        <v>126</v>
      </c>
      <c r="E219" s="220" t="s">
        <v>238</v>
      </c>
      <c r="F219" s="221" t="s">
        <v>239</v>
      </c>
      <c r="G219" s="222" t="s">
        <v>129</v>
      </c>
      <c r="H219" s="223">
        <v>1847</v>
      </c>
      <c r="I219" s="224"/>
      <c r="J219" s="225">
        <f>ROUND(I219*H219,2)</f>
        <v>0</v>
      </c>
      <c r="K219" s="221" t="s">
        <v>130</v>
      </c>
      <c r="L219" s="45"/>
      <c r="M219" s="226" t="s">
        <v>1</v>
      </c>
      <c r="N219" s="227" t="s">
        <v>42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131</v>
      </c>
      <c r="AT219" s="230" t="s">
        <v>126</v>
      </c>
      <c r="AU219" s="230" t="s">
        <v>87</v>
      </c>
      <c r="AY219" s="18" t="s">
        <v>124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85</v>
      </c>
      <c r="BK219" s="231">
        <f>ROUND(I219*H219,2)</f>
        <v>0</v>
      </c>
      <c r="BL219" s="18" t="s">
        <v>131</v>
      </c>
      <c r="BM219" s="230" t="s">
        <v>240</v>
      </c>
    </row>
    <row r="220" s="13" customFormat="1">
      <c r="A220" s="13"/>
      <c r="B220" s="232"/>
      <c r="C220" s="233"/>
      <c r="D220" s="234" t="s">
        <v>133</v>
      </c>
      <c r="E220" s="235" t="s">
        <v>1</v>
      </c>
      <c r="F220" s="236" t="s">
        <v>213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133</v>
      </c>
      <c r="AU220" s="242" t="s">
        <v>87</v>
      </c>
      <c r="AV220" s="13" t="s">
        <v>85</v>
      </c>
      <c r="AW220" s="13" t="s">
        <v>33</v>
      </c>
      <c r="AX220" s="13" t="s">
        <v>77</v>
      </c>
      <c r="AY220" s="242" t="s">
        <v>124</v>
      </c>
    </row>
    <row r="221" s="14" customFormat="1">
      <c r="A221" s="14"/>
      <c r="B221" s="243"/>
      <c r="C221" s="244"/>
      <c r="D221" s="234" t="s">
        <v>133</v>
      </c>
      <c r="E221" s="245" t="s">
        <v>1</v>
      </c>
      <c r="F221" s="246" t="s">
        <v>214</v>
      </c>
      <c r="G221" s="244"/>
      <c r="H221" s="247">
        <v>1166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133</v>
      </c>
      <c r="AU221" s="253" t="s">
        <v>87</v>
      </c>
      <c r="AV221" s="14" t="s">
        <v>87</v>
      </c>
      <c r="AW221" s="14" t="s">
        <v>33</v>
      </c>
      <c r="AX221" s="14" t="s">
        <v>77</v>
      </c>
      <c r="AY221" s="253" t="s">
        <v>124</v>
      </c>
    </row>
    <row r="222" s="13" customFormat="1">
      <c r="A222" s="13"/>
      <c r="B222" s="232"/>
      <c r="C222" s="233"/>
      <c r="D222" s="234" t="s">
        <v>133</v>
      </c>
      <c r="E222" s="235" t="s">
        <v>1</v>
      </c>
      <c r="F222" s="236" t="s">
        <v>215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133</v>
      </c>
      <c r="AU222" s="242" t="s">
        <v>87</v>
      </c>
      <c r="AV222" s="13" t="s">
        <v>85</v>
      </c>
      <c r="AW222" s="13" t="s">
        <v>33</v>
      </c>
      <c r="AX222" s="13" t="s">
        <v>77</v>
      </c>
      <c r="AY222" s="242" t="s">
        <v>124</v>
      </c>
    </row>
    <row r="223" s="14" customFormat="1">
      <c r="A223" s="14"/>
      <c r="B223" s="243"/>
      <c r="C223" s="244"/>
      <c r="D223" s="234" t="s">
        <v>133</v>
      </c>
      <c r="E223" s="245" t="s">
        <v>1</v>
      </c>
      <c r="F223" s="246" t="s">
        <v>241</v>
      </c>
      <c r="G223" s="244"/>
      <c r="H223" s="247">
        <v>340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133</v>
      </c>
      <c r="AU223" s="253" t="s">
        <v>87</v>
      </c>
      <c r="AV223" s="14" t="s">
        <v>87</v>
      </c>
      <c r="AW223" s="14" t="s">
        <v>33</v>
      </c>
      <c r="AX223" s="14" t="s">
        <v>77</v>
      </c>
      <c r="AY223" s="253" t="s">
        <v>124</v>
      </c>
    </row>
    <row r="224" s="13" customFormat="1">
      <c r="A224" s="13"/>
      <c r="B224" s="232"/>
      <c r="C224" s="233"/>
      <c r="D224" s="234" t="s">
        <v>133</v>
      </c>
      <c r="E224" s="235" t="s">
        <v>1</v>
      </c>
      <c r="F224" s="236" t="s">
        <v>217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133</v>
      </c>
      <c r="AU224" s="242" t="s">
        <v>87</v>
      </c>
      <c r="AV224" s="13" t="s">
        <v>85</v>
      </c>
      <c r="AW224" s="13" t="s">
        <v>33</v>
      </c>
      <c r="AX224" s="13" t="s">
        <v>77</v>
      </c>
      <c r="AY224" s="242" t="s">
        <v>124</v>
      </c>
    </row>
    <row r="225" s="14" customFormat="1">
      <c r="A225" s="14"/>
      <c r="B225" s="243"/>
      <c r="C225" s="244"/>
      <c r="D225" s="234" t="s">
        <v>133</v>
      </c>
      <c r="E225" s="245" t="s">
        <v>1</v>
      </c>
      <c r="F225" s="246" t="s">
        <v>242</v>
      </c>
      <c r="G225" s="244"/>
      <c r="H225" s="247">
        <v>341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133</v>
      </c>
      <c r="AU225" s="253" t="s">
        <v>87</v>
      </c>
      <c r="AV225" s="14" t="s">
        <v>87</v>
      </c>
      <c r="AW225" s="14" t="s">
        <v>33</v>
      </c>
      <c r="AX225" s="14" t="s">
        <v>77</v>
      </c>
      <c r="AY225" s="253" t="s">
        <v>124</v>
      </c>
    </row>
    <row r="226" s="15" customFormat="1">
      <c r="A226" s="15"/>
      <c r="B226" s="254"/>
      <c r="C226" s="255"/>
      <c r="D226" s="234" t="s">
        <v>133</v>
      </c>
      <c r="E226" s="256" t="s">
        <v>1</v>
      </c>
      <c r="F226" s="257" t="s">
        <v>151</v>
      </c>
      <c r="G226" s="255"/>
      <c r="H226" s="258">
        <v>1847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133</v>
      </c>
      <c r="AU226" s="264" t="s">
        <v>87</v>
      </c>
      <c r="AV226" s="15" t="s">
        <v>131</v>
      </c>
      <c r="AW226" s="15" t="s">
        <v>33</v>
      </c>
      <c r="AX226" s="15" t="s">
        <v>85</v>
      </c>
      <c r="AY226" s="264" t="s">
        <v>124</v>
      </c>
    </row>
    <row r="227" s="2" customFormat="1" ht="33" customHeight="1">
      <c r="A227" s="39"/>
      <c r="B227" s="40"/>
      <c r="C227" s="219" t="s">
        <v>243</v>
      </c>
      <c r="D227" s="219" t="s">
        <v>126</v>
      </c>
      <c r="E227" s="220" t="s">
        <v>244</v>
      </c>
      <c r="F227" s="221" t="s">
        <v>245</v>
      </c>
      <c r="G227" s="222" t="s">
        <v>129</v>
      </c>
      <c r="H227" s="223">
        <v>1847</v>
      </c>
      <c r="I227" s="224"/>
      <c r="J227" s="225">
        <f>ROUND(I227*H227,2)</f>
        <v>0</v>
      </c>
      <c r="K227" s="221" t="s">
        <v>130</v>
      </c>
      <c r="L227" s="45"/>
      <c r="M227" s="226" t="s">
        <v>1</v>
      </c>
      <c r="N227" s="227" t="s">
        <v>42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131</v>
      </c>
      <c r="AT227" s="230" t="s">
        <v>126</v>
      </c>
      <c r="AU227" s="230" t="s">
        <v>87</v>
      </c>
      <c r="AY227" s="18" t="s">
        <v>124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85</v>
      </c>
      <c r="BK227" s="231">
        <f>ROUND(I227*H227,2)</f>
        <v>0</v>
      </c>
      <c r="BL227" s="18" t="s">
        <v>131</v>
      </c>
      <c r="BM227" s="230" t="s">
        <v>246</v>
      </c>
    </row>
    <row r="228" s="13" customFormat="1">
      <c r="A228" s="13"/>
      <c r="B228" s="232"/>
      <c r="C228" s="233"/>
      <c r="D228" s="234" t="s">
        <v>133</v>
      </c>
      <c r="E228" s="235" t="s">
        <v>1</v>
      </c>
      <c r="F228" s="236" t="s">
        <v>213</v>
      </c>
      <c r="G228" s="233"/>
      <c r="H228" s="235" t="s">
        <v>1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133</v>
      </c>
      <c r="AU228" s="242" t="s">
        <v>87</v>
      </c>
      <c r="AV228" s="13" t="s">
        <v>85</v>
      </c>
      <c r="AW228" s="13" t="s">
        <v>33</v>
      </c>
      <c r="AX228" s="13" t="s">
        <v>77</v>
      </c>
      <c r="AY228" s="242" t="s">
        <v>124</v>
      </c>
    </row>
    <row r="229" s="14" customFormat="1">
      <c r="A229" s="14"/>
      <c r="B229" s="243"/>
      <c r="C229" s="244"/>
      <c r="D229" s="234" t="s">
        <v>133</v>
      </c>
      <c r="E229" s="245" t="s">
        <v>1</v>
      </c>
      <c r="F229" s="246" t="s">
        <v>214</v>
      </c>
      <c r="G229" s="244"/>
      <c r="H229" s="247">
        <v>1166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133</v>
      </c>
      <c r="AU229" s="253" t="s">
        <v>87</v>
      </c>
      <c r="AV229" s="14" t="s">
        <v>87</v>
      </c>
      <c r="AW229" s="14" t="s">
        <v>33</v>
      </c>
      <c r="AX229" s="14" t="s">
        <v>77</v>
      </c>
      <c r="AY229" s="253" t="s">
        <v>124</v>
      </c>
    </row>
    <row r="230" s="13" customFormat="1">
      <c r="A230" s="13"/>
      <c r="B230" s="232"/>
      <c r="C230" s="233"/>
      <c r="D230" s="234" t="s">
        <v>133</v>
      </c>
      <c r="E230" s="235" t="s">
        <v>1</v>
      </c>
      <c r="F230" s="236" t="s">
        <v>215</v>
      </c>
      <c r="G230" s="233"/>
      <c r="H230" s="235" t="s">
        <v>1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133</v>
      </c>
      <c r="AU230" s="242" t="s">
        <v>87</v>
      </c>
      <c r="AV230" s="13" t="s">
        <v>85</v>
      </c>
      <c r="AW230" s="13" t="s">
        <v>33</v>
      </c>
      <c r="AX230" s="13" t="s">
        <v>77</v>
      </c>
      <c r="AY230" s="242" t="s">
        <v>124</v>
      </c>
    </row>
    <row r="231" s="14" customFormat="1">
      <c r="A231" s="14"/>
      <c r="B231" s="243"/>
      <c r="C231" s="244"/>
      <c r="D231" s="234" t="s">
        <v>133</v>
      </c>
      <c r="E231" s="245" t="s">
        <v>1</v>
      </c>
      <c r="F231" s="246" t="s">
        <v>241</v>
      </c>
      <c r="G231" s="244"/>
      <c r="H231" s="247">
        <v>340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133</v>
      </c>
      <c r="AU231" s="253" t="s">
        <v>87</v>
      </c>
      <c r="AV231" s="14" t="s">
        <v>87</v>
      </c>
      <c r="AW231" s="14" t="s">
        <v>33</v>
      </c>
      <c r="AX231" s="14" t="s">
        <v>77</v>
      </c>
      <c r="AY231" s="253" t="s">
        <v>124</v>
      </c>
    </row>
    <row r="232" s="13" customFormat="1">
      <c r="A232" s="13"/>
      <c r="B232" s="232"/>
      <c r="C232" s="233"/>
      <c r="D232" s="234" t="s">
        <v>133</v>
      </c>
      <c r="E232" s="235" t="s">
        <v>1</v>
      </c>
      <c r="F232" s="236" t="s">
        <v>217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133</v>
      </c>
      <c r="AU232" s="242" t="s">
        <v>87</v>
      </c>
      <c r="AV232" s="13" t="s">
        <v>85</v>
      </c>
      <c r="AW232" s="13" t="s">
        <v>33</v>
      </c>
      <c r="AX232" s="13" t="s">
        <v>77</v>
      </c>
      <c r="AY232" s="242" t="s">
        <v>124</v>
      </c>
    </row>
    <row r="233" s="14" customFormat="1">
      <c r="A233" s="14"/>
      <c r="B233" s="243"/>
      <c r="C233" s="244"/>
      <c r="D233" s="234" t="s">
        <v>133</v>
      </c>
      <c r="E233" s="245" t="s">
        <v>1</v>
      </c>
      <c r="F233" s="246" t="s">
        <v>242</v>
      </c>
      <c r="G233" s="244"/>
      <c r="H233" s="247">
        <v>341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133</v>
      </c>
      <c r="AU233" s="253" t="s">
        <v>87</v>
      </c>
      <c r="AV233" s="14" t="s">
        <v>87</v>
      </c>
      <c r="AW233" s="14" t="s">
        <v>33</v>
      </c>
      <c r="AX233" s="14" t="s">
        <v>77</v>
      </c>
      <c r="AY233" s="253" t="s">
        <v>124</v>
      </c>
    </row>
    <row r="234" s="15" customFormat="1">
      <c r="A234" s="15"/>
      <c r="B234" s="254"/>
      <c r="C234" s="255"/>
      <c r="D234" s="234" t="s">
        <v>133</v>
      </c>
      <c r="E234" s="256" t="s">
        <v>1</v>
      </c>
      <c r="F234" s="257" t="s">
        <v>151</v>
      </c>
      <c r="G234" s="255"/>
      <c r="H234" s="258">
        <v>1847</v>
      </c>
      <c r="I234" s="259"/>
      <c r="J234" s="255"/>
      <c r="K234" s="255"/>
      <c r="L234" s="260"/>
      <c r="M234" s="261"/>
      <c r="N234" s="262"/>
      <c r="O234" s="262"/>
      <c r="P234" s="262"/>
      <c r="Q234" s="262"/>
      <c r="R234" s="262"/>
      <c r="S234" s="262"/>
      <c r="T234" s="263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4" t="s">
        <v>133</v>
      </c>
      <c r="AU234" s="264" t="s">
        <v>87</v>
      </c>
      <c r="AV234" s="15" t="s">
        <v>131</v>
      </c>
      <c r="AW234" s="15" t="s">
        <v>33</v>
      </c>
      <c r="AX234" s="15" t="s">
        <v>85</v>
      </c>
      <c r="AY234" s="264" t="s">
        <v>124</v>
      </c>
    </row>
    <row r="235" s="2" customFormat="1" ht="24.15" customHeight="1">
      <c r="A235" s="39"/>
      <c r="B235" s="40"/>
      <c r="C235" s="219" t="s">
        <v>247</v>
      </c>
      <c r="D235" s="219" t="s">
        <v>126</v>
      </c>
      <c r="E235" s="220" t="s">
        <v>248</v>
      </c>
      <c r="F235" s="221" t="s">
        <v>249</v>
      </c>
      <c r="G235" s="222" t="s">
        <v>129</v>
      </c>
      <c r="H235" s="223">
        <v>15</v>
      </c>
      <c r="I235" s="224"/>
      <c r="J235" s="225">
        <f>ROUND(I235*H235,2)</f>
        <v>0</v>
      </c>
      <c r="K235" s="221" t="s">
        <v>130</v>
      </c>
      <c r="L235" s="45"/>
      <c r="M235" s="226" t="s">
        <v>1</v>
      </c>
      <c r="N235" s="227" t="s">
        <v>42</v>
      </c>
      <c r="O235" s="92"/>
      <c r="P235" s="228">
        <f>O235*H235</f>
        <v>0</v>
      </c>
      <c r="Q235" s="228">
        <v>0.083500000000000005</v>
      </c>
      <c r="R235" s="228">
        <f>Q235*H235</f>
        <v>1.2525000000000002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131</v>
      </c>
      <c r="AT235" s="230" t="s">
        <v>126</v>
      </c>
      <c r="AU235" s="230" t="s">
        <v>87</v>
      </c>
      <c r="AY235" s="18" t="s">
        <v>124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85</v>
      </c>
      <c r="BK235" s="231">
        <f>ROUND(I235*H235,2)</f>
        <v>0</v>
      </c>
      <c r="BL235" s="18" t="s">
        <v>131</v>
      </c>
      <c r="BM235" s="230" t="s">
        <v>250</v>
      </c>
    </row>
    <row r="236" s="13" customFormat="1">
      <c r="A236" s="13"/>
      <c r="B236" s="232"/>
      <c r="C236" s="233"/>
      <c r="D236" s="234" t="s">
        <v>133</v>
      </c>
      <c r="E236" s="235" t="s">
        <v>1</v>
      </c>
      <c r="F236" s="236" t="s">
        <v>251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133</v>
      </c>
      <c r="AU236" s="242" t="s">
        <v>87</v>
      </c>
      <c r="AV236" s="13" t="s">
        <v>85</v>
      </c>
      <c r="AW236" s="13" t="s">
        <v>33</v>
      </c>
      <c r="AX236" s="13" t="s">
        <v>77</v>
      </c>
      <c r="AY236" s="242" t="s">
        <v>124</v>
      </c>
    </row>
    <row r="237" s="14" customFormat="1">
      <c r="A237" s="14"/>
      <c r="B237" s="243"/>
      <c r="C237" s="244"/>
      <c r="D237" s="234" t="s">
        <v>133</v>
      </c>
      <c r="E237" s="245" t="s">
        <v>1</v>
      </c>
      <c r="F237" s="246" t="s">
        <v>176</v>
      </c>
      <c r="G237" s="244"/>
      <c r="H237" s="247">
        <v>15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133</v>
      </c>
      <c r="AU237" s="253" t="s">
        <v>87</v>
      </c>
      <c r="AV237" s="14" t="s">
        <v>87</v>
      </c>
      <c r="AW237" s="14" t="s">
        <v>33</v>
      </c>
      <c r="AX237" s="14" t="s">
        <v>85</v>
      </c>
      <c r="AY237" s="253" t="s">
        <v>124</v>
      </c>
    </row>
    <row r="238" s="2" customFormat="1" ht="24.15" customHeight="1">
      <c r="A238" s="39"/>
      <c r="B238" s="40"/>
      <c r="C238" s="219" t="s">
        <v>252</v>
      </c>
      <c r="D238" s="219" t="s">
        <v>126</v>
      </c>
      <c r="E238" s="220" t="s">
        <v>253</v>
      </c>
      <c r="F238" s="221" t="s">
        <v>254</v>
      </c>
      <c r="G238" s="222" t="s">
        <v>129</v>
      </c>
      <c r="H238" s="223">
        <v>100</v>
      </c>
      <c r="I238" s="224"/>
      <c r="J238" s="225">
        <f>ROUND(I238*H238,2)</f>
        <v>0</v>
      </c>
      <c r="K238" s="221" t="s">
        <v>130</v>
      </c>
      <c r="L238" s="45"/>
      <c r="M238" s="226" t="s">
        <v>1</v>
      </c>
      <c r="N238" s="227" t="s">
        <v>42</v>
      </c>
      <c r="O238" s="92"/>
      <c r="P238" s="228">
        <f>O238*H238</f>
        <v>0</v>
      </c>
      <c r="Q238" s="228">
        <v>0.1837</v>
      </c>
      <c r="R238" s="228">
        <f>Q238*H238</f>
        <v>18.370000000000001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131</v>
      </c>
      <c r="AT238" s="230" t="s">
        <v>126</v>
      </c>
      <c r="AU238" s="230" t="s">
        <v>87</v>
      </c>
      <c r="AY238" s="18" t="s">
        <v>124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85</v>
      </c>
      <c r="BK238" s="231">
        <f>ROUND(I238*H238,2)</f>
        <v>0</v>
      </c>
      <c r="BL238" s="18" t="s">
        <v>131</v>
      </c>
      <c r="BM238" s="230" t="s">
        <v>255</v>
      </c>
    </row>
    <row r="239" s="13" customFormat="1">
      <c r="A239" s="13"/>
      <c r="B239" s="232"/>
      <c r="C239" s="233"/>
      <c r="D239" s="234" t="s">
        <v>133</v>
      </c>
      <c r="E239" s="235" t="s">
        <v>1</v>
      </c>
      <c r="F239" s="236" t="s">
        <v>134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133</v>
      </c>
      <c r="AU239" s="242" t="s">
        <v>87</v>
      </c>
      <c r="AV239" s="13" t="s">
        <v>85</v>
      </c>
      <c r="AW239" s="13" t="s">
        <v>33</v>
      </c>
      <c r="AX239" s="13" t="s">
        <v>77</v>
      </c>
      <c r="AY239" s="242" t="s">
        <v>124</v>
      </c>
    </row>
    <row r="240" s="14" customFormat="1">
      <c r="A240" s="14"/>
      <c r="B240" s="243"/>
      <c r="C240" s="244"/>
      <c r="D240" s="234" t="s">
        <v>133</v>
      </c>
      <c r="E240" s="245" t="s">
        <v>1</v>
      </c>
      <c r="F240" s="246" t="s">
        <v>135</v>
      </c>
      <c r="G240" s="244"/>
      <c r="H240" s="247">
        <v>48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133</v>
      </c>
      <c r="AU240" s="253" t="s">
        <v>87</v>
      </c>
      <c r="AV240" s="14" t="s">
        <v>87</v>
      </c>
      <c r="AW240" s="14" t="s">
        <v>33</v>
      </c>
      <c r="AX240" s="14" t="s">
        <v>77</v>
      </c>
      <c r="AY240" s="253" t="s">
        <v>124</v>
      </c>
    </row>
    <row r="241" s="13" customFormat="1">
      <c r="A241" s="13"/>
      <c r="B241" s="232"/>
      <c r="C241" s="233"/>
      <c r="D241" s="234" t="s">
        <v>133</v>
      </c>
      <c r="E241" s="235" t="s">
        <v>1</v>
      </c>
      <c r="F241" s="236" t="s">
        <v>256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133</v>
      </c>
      <c r="AU241" s="242" t="s">
        <v>87</v>
      </c>
      <c r="AV241" s="13" t="s">
        <v>85</v>
      </c>
      <c r="AW241" s="13" t="s">
        <v>33</v>
      </c>
      <c r="AX241" s="13" t="s">
        <v>77</v>
      </c>
      <c r="AY241" s="242" t="s">
        <v>124</v>
      </c>
    </row>
    <row r="242" s="14" customFormat="1">
      <c r="A242" s="14"/>
      <c r="B242" s="243"/>
      <c r="C242" s="244"/>
      <c r="D242" s="234" t="s">
        <v>133</v>
      </c>
      <c r="E242" s="245" t="s">
        <v>1</v>
      </c>
      <c r="F242" s="246" t="s">
        <v>257</v>
      </c>
      <c r="G242" s="244"/>
      <c r="H242" s="247">
        <v>52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133</v>
      </c>
      <c r="AU242" s="253" t="s">
        <v>87</v>
      </c>
      <c r="AV242" s="14" t="s">
        <v>87</v>
      </c>
      <c r="AW242" s="14" t="s">
        <v>33</v>
      </c>
      <c r="AX242" s="14" t="s">
        <v>77</v>
      </c>
      <c r="AY242" s="253" t="s">
        <v>124</v>
      </c>
    </row>
    <row r="243" s="15" customFormat="1">
      <c r="A243" s="15"/>
      <c r="B243" s="254"/>
      <c r="C243" s="255"/>
      <c r="D243" s="234" t="s">
        <v>133</v>
      </c>
      <c r="E243" s="256" t="s">
        <v>1</v>
      </c>
      <c r="F243" s="257" t="s">
        <v>151</v>
      </c>
      <c r="G243" s="255"/>
      <c r="H243" s="258">
        <v>100</v>
      </c>
      <c r="I243" s="259"/>
      <c r="J243" s="255"/>
      <c r="K243" s="255"/>
      <c r="L243" s="260"/>
      <c r="M243" s="261"/>
      <c r="N243" s="262"/>
      <c r="O243" s="262"/>
      <c r="P243" s="262"/>
      <c r="Q243" s="262"/>
      <c r="R243" s="262"/>
      <c r="S243" s="262"/>
      <c r="T243" s="263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64" t="s">
        <v>133</v>
      </c>
      <c r="AU243" s="264" t="s">
        <v>87</v>
      </c>
      <c r="AV243" s="15" t="s">
        <v>131</v>
      </c>
      <c r="AW243" s="15" t="s">
        <v>33</v>
      </c>
      <c r="AX243" s="15" t="s">
        <v>85</v>
      </c>
      <c r="AY243" s="264" t="s">
        <v>124</v>
      </c>
    </row>
    <row r="244" s="2" customFormat="1" ht="16.5" customHeight="1">
      <c r="A244" s="39"/>
      <c r="B244" s="40"/>
      <c r="C244" s="276" t="s">
        <v>258</v>
      </c>
      <c r="D244" s="276" t="s">
        <v>259</v>
      </c>
      <c r="E244" s="277" t="s">
        <v>260</v>
      </c>
      <c r="F244" s="278" t="s">
        <v>261</v>
      </c>
      <c r="G244" s="279" t="s">
        <v>129</v>
      </c>
      <c r="H244" s="280">
        <v>102</v>
      </c>
      <c r="I244" s="281"/>
      <c r="J244" s="282">
        <f>ROUND(I244*H244,2)</f>
        <v>0</v>
      </c>
      <c r="K244" s="278" t="s">
        <v>130</v>
      </c>
      <c r="L244" s="283"/>
      <c r="M244" s="284" t="s">
        <v>1</v>
      </c>
      <c r="N244" s="285" t="s">
        <v>42</v>
      </c>
      <c r="O244" s="92"/>
      <c r="P244" s="228">
        <f>O244*H244</f>
        <v>0</v>
      </c>
      <c r="Q244" s="228">
        <v>0.222</v>
      </c>
      <c r="R244" s="228">
        <f>Q244*H244</f>
        <v>22.644000000000002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185</v>
      </c>
      <c r="AT244" s="230" t="s">
        <v>259</v>
      </c>
      <c r="AU244" s="230" t="s">
        <v>87</v>
      </c>
      <c r="AY244" s="18" t="s">
        <v>124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85</v>
      </c>
      <c r="BK244" s="231">
        <f>ROUND(I244*H244,2)</f>
        <v>0</v>
      </c>
      <c r="BL244" s="18" t="s">
        <v>131</v>
      </c>
      <c r="BM244" s="230" t="s">
        <v>262</v>
      </c>
    </row>
    <row r="245" s="14" customFormat="1">
      <c r="A245" s="14"/>
      <c r="B245" s="243"/>
      <c r="C245" s="244"/>
      <c r="D245" s="234" t="s">
        <v>133</v>
      </c>
      <c r="E245" s="244"/>
      <c r="F245" s="246" t="s">
        <v>263</v>
      </c>
      <c r="G245" s="244"/>
      <c r="H245" s="247">
        <v>102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133</v>
      </c>
      <c r="AU245" s="253" t="s">
        <v>87</v>
      </c>
      <c r="AV245" s="14" t="s">
        <v>87</v>
      </c>
      <c r="AW245" s="14" t="s">
        <v>4</v>
      </c>
      <c r="AX245" s="14" t="s">
        <v>85</v>
      </c>
      <c r="AY245" s="253" t="s">
        <v>124</v>
      </c>
    </row>
    <row r="246" s="2" customFormat="1" ht="24.15" customHeight="1">
      <c r="A246" s="39"/>
      <c r="B246" s="40"/>
      <c r="C246" s="219" t="s">
        <v>7</v>
      </c>
      <c r="D246" s="219" t="s">
        <v>126</v>
      </c>
      <c r="E246" s="220" t="s">
        <v>264</v>
      </c>
      <c r="F246" s="221" t="s">
        <v>265</v>
      </c>
      <c r="G246" s="222" t="s">
        <v>129</v>
      </c>
      <c r="H246" s="223">
        <v>8</v>
      </c>
      <c r="I246" s="224"/>
      <c r="J246" s="225">
        <f>ROUND(I246*H246,2)</f>
        <v>0</v>
      </c>
      <c r="K246" s="221" t="s">
        <v>130</v>
      </c>
      <c r="L246" s="45"/>
      <c r="M246" s="226" t="s">
        <v>1</v>
      </c>
      <c r="N246" s="227" t="s">
        <v>42</v>
      </c>
      <c r="O246" s="92"/>
      <c r="P246" s="228">
        <f>O246*H246</f>
        <v>0</v>
      </c>
      <c r="Q246" s="228">
        <v>0.37613999999999997</v>
      </c>
      <c r="R246" s="228">
        <f>Q246*H246</f>
        <v>3.0091199999999998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131</v>
      </c>
      <c r="AT246" s="230" t="s">
        <v>126</v>
      </c>
      <c r="AU246" s="230" t="s">
        <v>87</v>
      </c>
      <c r="AY246" s="18" t="s">
        <v>124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85</v>
      </c>
      <c r="BK246" s="231">
        <f>ROUND(I246*H246,2)</f>
        <v>0</v>
      </c>
      <c r="BL246" s="18" t="s">
        <v>131</v>
      </c>
      <c r="BM246" s="230" t="s">
        <v>266</v>
      </c>
    </row>
    <row r="247" s="13" customFormat="1">
      <c r="A247" s="13"/>
      <c r="B247" s="232"/>
      <c r="C247" s="233"/>
      <c r="D247" s="234" t="s">
        <v>133</v>
      </c>
      <c r="E247" s="235" t="s">
        <v>1</v>
      </c>
      <c r="F247" s="236" t="s">
        <v>267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133</v>
      </c>
      <c r="AU247" s="242" t="s">
        <v>87</v>
      </c>
      <c r="AV247" s="13" t="s">
        <v>85</v>
      </c>
      <c r="AW247" s="13" t="s">
        <v>33</v>
      </c>
      <c r="AX247" s="13" t="s">
        <v>77</v>
      </c>
      <c r="AY247" s="242" t="s">
        <v>124</v>
      </c>
    </row>
    <row r="248" s="13" customFormat="1">
      <c r="A248" s="13"/>
      <c r="B248" s="232"/>
      <c r="C248" s="233"/>
      <c r="D248" s="234" t="s">
        <v>133</v>
      </c>
      <c r="E248" s="235" t="s">
        <v>1</v>
      </c>
      <c r="F248" s="236" t="s">
        <v>268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133</v>
      </c>
      <c r="AU248" s="242" t="s">
        <v>87</v>
      </c>
      <c r="AV248" s="13" t="s">
        <v>85</v>
      </c>
      <c r="AW248" s="13" t="s">
        <v>33</v>
      </c>
      <c r="AX248" s="13" t="s">
        <v>77</v>
      </c>
      <c r="AY248" s="242" t="s">
        <v>124</v>
      </c>
    </row>
    <row r="249" s="14" customFormat="1">
      <c r="A249" s="14"/>
      <c r="B249" s="243"/>
      <c r="C249" s="244"/>
      <c r="D249" s="234" t="s">
        <v>133</v>
      </c>
      <c r="E249" s="245" t="s">
        <v>1</v>
      </c>
      <c r="F249" s="246" t="s">
        <v>269</v>
      </c>
      <c r="G249" s="244"/>
      <c r="H249" s="247">
        <v>8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133</v>
      </c>
      <c r="AU249" s="253" t="s">
        <v>87</v>
      </c>
      <c r="AV249" s="14" t="s">
        <v>87</v>
      </c>
      <c r="AW249" s="14" t="s">
        <v>33</v>
      </c>
      <c r="AX249" s="14" t="s">
        <v>85</v>
      </c>
      <c r="AY249" s="253" t="s">
        <v>124</v>
      </c>
    </row>
    <row r="250" s="2" customFormat="1" ht="21.75" customHeight="1">
      <c r="A250" s="39"/>
      <c r="B250" s="40"/>
      <c r="C250" s="219" t="s">
        <v>270</v>
      </c>
      <c r="D250" s="219" t="s">
        <v>126</v>
      </c>
      <c r="E250" s="220" t="s">
        <v>271</v>
      </c>
      <c r="F250" s="221" t="s">
        <v>272</v>
      </c>
      <c r="G250" s="222" t="s">
        <v>188</v>
      </c>
      <c r="H250" s="223">
        <v>300</v>
      </c>
      <c r="I250" s="224"/>
      <c r="J250" s="225">
        <f>ROUND(I250*H250,2)</f>
        <v>0</v>
      </c>
      <c r="K250" s="221" t="s">
        <v>130</v>
      </c>
      <c r="L250" s="45"/>
      <c r="M250" s="226" t="s">
        <v>1</v>
      </c>
      <c r="N250" s="227" t="s">
        <v>42</v>
      </c>
      <c r="O250" s="92"/>
      <c r="P250" s="228">
        <f>O250*H250</f>
        <v>0</v>
      </c>
      <c r="Q250" s="228">
        <v>0.0035999999999999999</v>
      </c>
      <c r="R250" s="228">
        <f>Q250*H250</f>
        <v>1.0800000000000001</v>
      </c>
      <c r="S250" s="228">
        <v>0</v>
      </c>
      <c r="T250" s="229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0" t="s">
        <v>131</v>
      </c>
      <c r="AT250" s="230" t="s">
        <v>126</v>
      </c>
      <c r="AU250" s="230" t="s">
        <v>87</v>
      </c>
      <c r="AY250" s="18" t="s">
        <v>124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8" t="s">
        <v>85</v>
      </c>
      <c r="BK250" s="231">
        <f>ROUND(I250*H250,2)</f>
        <v>0</v>
      </c>
      <c r="BL250" s="18" t="s">
        <v>131</v>
      </c>
      <c r="BM250" s="230" t="s">
        <v>273</v>
      </c>
    </row>
    <row r="251" s="13" customFormat="1">
      <c r="A251" s="13"/>
      <c r="B251" s="232"/>
      <c r="C251" s="233"/>
      <c r="D251" s="234" t="s">
        <v>133</v>
      </c>
      <c r="E251" s="235" t="s">
        <v>1</v>
      </c>
      <c r="F251" s="236" t="s">
        <v>274</v>
      </c>
      <c r="G251" s="233"/>
      <c r="H251" s="235" t="s">
        <v>1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133</v>
      </c>
      <c r="AU251" s="242" t="s">
        <v>87</v>
      </c>
      <c r="AV251" s="13" t="s">
        <v>85</v>
      </c>
      <c r="AW251" s="13" t="s">
        <v>33</v>
      </c>
      <c r="AX251" s="13" t="s">
        <v>77</v>
      </c>
      <c r="AY251" s="242" t="s">
        <v>124</v>
      </c>
    </row>
    <row r="252" s="14" customFormat="1">
      <c r="A252" s="14"/>
      <c r="B252" s="243"/>
      <c r="C252" s="244"/>
      <c r="D252" s="234" t="s">
        <v>133</v>
      </c>
      <c r="E252" s="245" t="s">
        <v>1</v>
      </c>
      <c r="F252" s="246" t="s">
        <v>275</v>
      </c>
      <c r="G252" s="244"/>
      <c r="H252" s="247">
        <v>300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3" t="s">
        <v>133</v>
      </c>
      <c r="AU252" s="253" t="s">
        <v>87</v>
      </c>
      <c r="AV252" s="14" t="s">
        <v>87</v>
      </c>
      <c r="AW252" s="14" t="s">
        <v>33</v>
      </c>
      <c r="AX252" s="14" t="s">
        <v>85</v>
      </c>
      <c r="AY252" s="253" t="s">
        <v>124</v>
      </c>
    </row>
    <row r="253" s="12" customFormat="1" ht="22.8" customHeight="1">
      <c r="A253" s="12"/>
      <c r="B253" s="203"/>
      <c r="C253" s="204"/>
      <c r="D253" s="205" t="s">
        <v>76</v>
      </c>
      <c r="E253" s="217" t="s">
        <v>185</v>
      </c>
      <c r="F253" s="217" t="s">
        <v>276</v>
      </c>
      <c r="G253" s="204"/>
      <c r="H253" s="204"/>
      <c r="I253" s="207"/>
      <c r="J253" s="218">
        <f>BK253</f>
        <v>0</v>
      </c>
      <c r="K253" s="204"/>
      <c r="L253" s="209"/>
      <c r="M253" s="210"/>
      <c r="N253" s="211"/>
      <c r="O253" s="211"/>
      <c r="P253" s="212">
        <f>SUM(P254:P258)</f>
        <v>0</v>
      </c>
      <c r="Q253" s="211"/>
      <c r="R253" s="212">
        <f>SUM(R254:R258)</f>
        <v>4.2428499999999998</v>
      </c>
      <c r="S253" s="211"/>
      <c r="T253" s="213">
        <f>SUM(T254:T258)</f>
        <v>4.0999999999999996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14" t="s">
        <v>85</v>
      </c>
      <c r="AT253" s="215" t="s">
        <v>76</v>
      </c>
      <c r="AU253" s="215" t="s">
        <v>85</v>
      </c>
      <c r="AY253" s="214" t="s">
        <v>124</v>
      </c>
      <c r="BK253" s="216">
        <f>SUM(BK254:BK258)</f>
        <v>0</v>
      </c>
    </row>
    <row r="254" s="2" customFormat="1" ht="33" customHeight="1">
      <c r="A254" s="39"/>
      <c r="B254" s="40"/>
      <c r="C254" s="219" t="s">
        <v>277</v>
      </c>
      <c r="D254" s="219" t="s">
        <v>126</v>
      </c>
      <c r="E254" s="220" t="s">
        <v>278</v>
      </c>
      <c r="F254" s="221" t="s">
        <v>279</v>
      </c>
      <c r="G254" s="222" t="s">
        <v>280</v>
      </c>
      <c r="H254" s="223">
        <v>5</v>
      </c>
      <c r="I254" s="224"/>
      <c r="J254" s="225">
        <f>ROUND(I254*H254,2)</f>
        <v>0</v>
      </c>
      <c r="K254" s="221" t="s">
        <v>1</v>
      </c>
      <c r="L254" s="45"/>
      <c r="M254" s="226" t="s">
        <v>1</v>
      </c>
      <c r="N254" s="227" t="s">
        <v>42</v>
      </c>
      <c r="O254" s="92"/>
      <c r="P254" s="228">
        <f>O254*H254</f>
        <v>0</v>
      </c>
      <c r="Q254" s="228">
        <v>0.02972</v>
      </c>
      <c r="R254" s="228">
        <f>Q254*H254</f>
        <v>0.14860000000000001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131</v>
      </c>
      <c r="AT254" s="230" t="s">
        <v>126</v>
      </c>
      <c r="AU254" s="230" t="s">
        <v>87</v>
      </c>
      <c r="AY254" s="18" t="s">
        <v>124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85</v>
      </c>
      <c r="BK254" s="231">
        <f>ROUND(I254*H254,2)</f>
        <v>0</v>
      </c>
      <c r="BL254" s="18" t="s">
        <v>131</v>
      </c>
      <c r="BM254" s="230" t="s">
        <v>281</v>
      </c>
    </row>
    <row r="255" s="2" customFormat="1" ht="37.8" customHeight="1">
      <c r="A255" s="39"/>
      <c r="B255" s="40"/>
      <c r="C255" s="219" t="s">
        <v>282</v>
      </c>
      <c r="D255" s="219" t="s">
        <v>126</v>
      </c>
      <c r="E255" s="220" t="s">
        <v>283</v>
      </c>
      <c r="F255" s="221" t="s">
        <v>284</v>
      </c>
      <c r="G255" s="222" t="s">
        <v>280</v>
      </c>
      <c r="H255" s="223">
        <v>5</v>
      </c>
      <c r="I255" s="224"/>
      <c r="J255" s="225">
        <f>ROUND(I255*H255,2)</f>
        <v>0</v>
      </c>
      <c r="K255" s="221" t="s">
        <v>130</v>
      </c>
      <c r="L255" s="45"/>
      <c r="M255" s="226" t="s">
        <v>1</v>
      </c>
      <c r="N255" s="227" t="s">
        <v>42</v>
      </c>
      <c r="O255" s="92"/>
      <c r="P255" s="228">
        <f>O255*H255</f>
        <v>0</v>
      </c>
      <c r="Q255" s="228">
        <v>0.71848000000000001</v>
      </c>
      <c r="R255" s="228">
        <f>Q255*H255</f>
        <v>3.5924</v>
      </c>
      <c r="S255" s="228">
        <v>0.71999999999999997</v>
      </c>
      <c r="T255" s="229">
        <f>S255*H255</f>
        <v>3.5999999999999996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131</v>
      </c>
      <c r="AT255" s="230" t="s">
        <v>126</v>
      </c>
      <c r="AU255" s="230" t="s">
        <v>87</v>
      </c>
      <c r="AY255" s="18" t="s">
        <v>124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85</v>
      </c>
      <c r="BK255" s="231">
        <f>ROUND(I255*H255,2)</f>
        <v>0</v>
      </c>
      <c r="BL255" s="18" t="s">
        <v>131</v>
      </c>
      <c r="BM255" s="230" t="s">
        <v>285</v>
      </c>
    </row>
    <row r="256" s="13" customFormat="1">
      <c r="A256" s="13"/>
      <c r="B256" s="232"/>
      <c r="C256" s="233"/>
      <c r="D256" s="234" t="s">
        <v>133</v>
      </c>
      <c r="E256" s="235" t="s">
        <v>1</v>
      </c>
      <c r="F256" s="236" t="s">
        <v>286</v>
      </c>
      <c r="G256" s="233"/>
      <c r="H256" s="235" t="s">
        <v>1</v>
      </c>
      <c r="I256" s="237"/>
      <c r="J256" s="233"/>
      <c r="K256" s="233"/>
      <c r="L256" s="238"/>
      <c r="M256" s="239"/>
      <c r="N256" s="240"/>
      <c r="O256" s="240"/>
      <c r="P256" s="240"/>
      <c r="Q256" s="240"/>
      <c r="R256" s="240"/>
      <c r="S256" s="240"/>
      <c r="T256" s="241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2" t="s">
        <v>133</v>
      </c>
      <c r="AU256" s="242" t="s">
        <v>87</v>
      </c>
      <c r="AV256" s="13" t="s">
        <v>85</v>
      </c>
      <c r="AW256" s="13" t="s">
        <v>33</v>
      </c>
      <c r="AX256" s="13" t="s">
        <v>77</v>
      </c>
      <c r="AY256" s="242" t="s">
        <v>124</v>
      </c>
    </row>
    <row r="257" s="14" customFormat="1">
      <c r="A257" s="14"/>
      <c r="B257" s="243"/>
      <c r="C257" s="244"/>
      <c r="D257" s="234" t="s">
        <v>133</v>
      </c>
      <c r="E257" s="245" t="s">
        <v>1</v>
      </c>
      <c r="F257" s="246" t="s">
        <v>287</v>
      </c>
      <c r="G257" s="244"/>
      <c r="H257" s="247">
        <v>5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133</v>
      </c>
      <c r="AU257" s="253" t="s">
        <v>87</v>
      </c>
      <c r="AV257" s="14" t="s">
        <v>87</v>
      </c>
      <c r="AW257" s="14" t="s">
        <v>33</v>
      </c>
      <c r="AX257" s="14" t="s">
        <v>85</v>
      </c>
      <c r="AY257" s="253" t="s">
        <v>124</v>
      </c>
    </row>
    <row r="258" s="2" customFormat="1" ht="24.15" customHeight="1">
      <c r="A258" s="39"/>
      <c r="B258" s="40"/>
      <c r="C258" s="219" t="s">
        <v>288</v>
      </c>
      <c r="D258" s="219" t="s">
        <v>126</v>
      </c>
      <c r="E258" s="220" t="s">
        <v>289</v>
      </c>
      <c r="F258" s="221" t="s">
        <v>290</v>
      </c>
      <c r="G258" s="222" t="s">
        <v>280</v>
      </c>
      <c r="H258" s="223">
        <v>5</v>
      </c>
      <c r="I258" s="224"/>
      <c r="J258" s="225">
        <f>ROUND(I258*H258,2)</f>
        <v>0</v>
      </c>
      <c r="K258" s="221" t="s">
        <v>130</v>
      </c>
      <c r="L258" s="45"/>
      <c r="M258" s="226" t="s">
        <v>1</v>
      </c>
      <c r="N258" s="227" t="s">
        <v>42</v>
      </c>
      <c r="O258" s="92"/>
      <c r="P258" s="228">
        <f>O258*H258</f>
        <v>0</v>
      </c>
      <c r="Q258" s="228">
        <v>0.10037</v>
      </c>
      <c r="R258" s="228">
        <f>Q258*H258</f>
        <v>0.50185000000000002</v>
      </c>
      <c r="S258" s="228">
        <v>0.10000000000000001</v>
      </c>
      <c r="T258" s="229">
        <f>S258*H258</f>
        <v>0.5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131</v>
      </c>
      <c r="AT258" s="230" t="s">
        <v>126</v>
      </c>
      <c r="AU258" s="230" t="s">
        <v>87</v>
      </c>
      <c r="AY258" s="18" t="s">
        <v>124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85</v>
      </c>
      <c r="BK258" s="231">
        <f>ROUND(I258*H258,2)</f>
        <v>0</v>
      </c>
      <c r="BL258" s="18" t="s">
        <v>131</v>
      </c>
      <c r="BM258" s="230" t="s">
        <v>291</v>
      </c>
    </row>
    <row r="259" s="12" customFormat="1" ht="22.8" customHeight="1">
      <c r="A259" s="12"/>
      <c r="B259" s="203"/>
      <c r="C259" s="204"/>
      <c r="D259" s="205" t="s">
        <v>76</v>
      </c>
      <c r="E259" s="217" t="s">
        <v>192</v>
      </c>
      <c r="F259" s="217" t="s">
        <v>292</v>
      </c>
      <c r="G259" s="204"/>
      <c r="H259" s="204"/>
      <c r="I259" s="207"/>
      <c r="J259" s="218">
        <f>BK259</f>
        <v>0</v>
      </c>
      <c r="K259" s="204"/>
      <c r="L259" s="209"/>
      <c r="M259" s="210"/>
      <c r="N259" s="211"/>
      <c r="O259" s="211"/>
      <c r="P259" s="212">
        <f>SUM(P260:P288)</f>
        <v>0</v>
      </c>
      <c r="Q259" s="211"/>
      <c r="R259" s="212">
        <f>SUM(R260:R288)</f>
        <v>12.41835</v>
      </c>
      <c r="S259" s="211"/>
      <c r="T259" s="213">
        <f>SUM(T260:T288)</f>
        <v>22.859999999999999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14" t="s">
        <v>85</v>
      </c>
      <c r="AT259" s="215" t="s">
        <v>76</v>
      </c>
      <c r="AU259" s="215" t="s">
        <v>85</v>
      </c>
      <c r="AY259" s="214" t="s">
        <v>124</v>
      </c>
      <c r="BK259" s="216">
        <f>SUM(BK260:BK288)</f>
        <v>0</v>
      </c>
    </row>
    <row r="260" s="2" customFormat="1" ht="24.15" customHeight="1">
      <c r="A260" s="39"/>
      <c r="B260" s="40"/>
      <c r="C260" s="219" t="s">
        <v>293</v>
      </c>
      <c r="D260" s="219" t="s">
        <v>126</v>
      </c>
      <c r="E260" s="220" t="s">
        <v>294</v>
      </c>
      <c r="F260" s="221" t="s">
        <v>295</v>
      </c>
      <c r="G260" s="222" t="s">
        <v>188</v>
      </c>
      <c r="H260" s="223">
        <v>30</v>
      </c>
      <c r="I260" s="224"/>
      <c r="J260" s="225">
        <f>ROUND(I260*H260,2)</f>
        <v>0</v>
      </c>
      <c r="K260" s="221" t="s">
        <v>130</v>
      </c>
      <c r="L260" s="45"/>
      <c r="M260" s="226" t="s">
        <v>1</v>
      </c>
      <c r="N260" s="227" t="s">
        <v>42</v>
      </c>
      <c r="O260" s="92"/>
      <c r="P260" s="228">
        <f>O260*H260</f>
        <v>0</v>
      </c>
      <c r="Q260" s="228">
        <v>0.14066999999999999</v>
      </c>
      <c r="R260" s="228">
        <f>Q260*H260</f>
        <v>4.2200999999999995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131</v>
      </c>
      <c r="AT260" s="230" t="s">
        <v>126</v>
      </c>
      <c r="AU260" s="230" t="s">
        <v>87</v>
      </c>
      <c r="AY260" s="18" t="s">
        <v>124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85</v>
      </c>
      <c r="BK260" s="231">
        <f>ROUND(I260*H260,2)</f>
        <v>0</v>
      </c>
      <c r="BL260" s="18" t="s">
        <v>131</v>
      </c>
      <c r="BM260" s="230" t="s">
        <v>296</v>
      </c>
    </row>
    <row r="261" s="13" customFormat="1">
      <c r="A261" s="13"/>
      <c r="B261" s="232"/>
      <c r="C261" s="233"/>
      <c r="D261" s="234" t="s">
        <v>133</v>
      </c>
      <c r="E261" s="235" t="s">
        <v>1</v>
      </c>
      <c r="F261" s="236" t="s">
        <v>190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133</v>
      </c>
      <c r="AU261" s="242" t="s">
        <v>87</v>
      </c>
      <c r="AV261" s="13" t="s">
        <v>85</v>
      </c>
      <c r="AW261" s="13" t="s">
        <v>33</v>
      </c>
      <c r="AX261" s="13" t="s">
        <v>77</v>
      </c>
      <c r="AY261" s="242" t="s">
        <v>124</v>
      </c>
    </row>
    <row r="262" s="14" customFormat="1">
      <c r="A262" s="14"/>
      <c r="B262" s="243"/>
      <c r="C262" s="244"/>
      <c r="D262" s="234" t="s">
        <v>133</v>
      </c>
      <c r="E262" s="245" t="s">
        <v>1</v>
      </c>
      <c r="F262" s="246" t="s">
        <v>191</v>
      </c>
      <c r="G262" s="244"/>
      <c r="H262" s="247">
        <v>30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133</v>
      </c>
      <c r="AU262" s="253" t="s">
        <v>87</v>
      </c>
      <c r="AV262" s="14" t="s">
        <v>87</v>
      </c>
      <c r="AW262" s="14" t="s">
        <v>33</v>
      </c>
      <c r="AX262" s="14" t="s">
        <v>85</v>
      </c>
      <c r="AY262" s="253" t="s">
        <v>124</v>
      </c>
    </row>
    <row r="263" s="2" customFormat="1" ht="33" customHeight="1">
      <c r="A263" s="39"/>
      <c r="B263" s="40"/>
      <c r="C263" s="219" t="s">
        <v>297</v>
      </c>
      <c r="D263" s="219" t="s">
        <v>126</v>
      </c>
      <c r="E263" s="220" t="s">
        <v>298</v>
      </c>
      <c r="F263" s="221" t="s">
        <v>299</v>
      </c>
      <c r="G263" s="222" t="s">
        <v>188</v>
      </c>
      <c r="H263" s="223">
        <v>30</v>
      </c>
      <c r="I263" s="224"/>
      <c r="J263" s="225">
        <f>ROUND(I263*H263,2)</f>
        <v>0</v>
      </c>
      <c r="K263" s="221" t="s">
        <v>130</v>
      </c>
      <c r="L263" s="45"/>
      <c r="M263" s="226" t="s">
        <v>1</v>
      </c>
      <c r="N263" s="227" t="s">
        <v>42</v>
      </c>
      <c r="O263" s="92"/>
      <c r="P263" s="228">
        <f>O263*H263</f>
        <v>0</v>
      </c>
      <c r="Q263" s="228">
        <v>0.00060999999999999997</v>
      </c>
      <c r="R263" s="228">
        <f>Q263*H263</f>
        <v>0.0183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131</v>
      </c>
      <c r="AT263" s="230" t="s">
        <v>126</v>
      </c>
      <c r="AU263" s="230" t="s">
        <v>87</v>
      </c>
      <c r="AY263" s="18" t="s">
        <v>124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85</v>
      </c>
      <c r="BK263" s="231">
        <f>ROUND(I263*H263,2)</f>
        <v>0</v>
      </c>
      <c r="BL263" s="18" t="s">
        <v>131</v>
      </c>
      <c r="BM263" s="230" t="s">
        <v>300</v>
      </c>
    </row>
    <row r="264" s="13" customFormat="1">
      <c r="A264" s="13"/>
      <c r="B264" s="232"/>
      <c r="C264" s="233"/>
      <c r="D264" s="234" t="s">
        <v>133</v>
      </c>
      <c r="E264" s="235" t="s">
        <v>1</v>
      </c>
      <c r="F264" s="236" t="s">
        <v>301</v>
      </c>
      <c r="G264" s="233"/>
      <c r="H264" s="235" t="s">
        <v>1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133</v>
      </c>
      <c r="AU264" s="242" t="s">
        <v>87</v>
      </c>
      <c r="AV264" s="13" t="s">
        <v>85</v>
      </c>
      <c r="AW264" s="13" t="s">
        <v>33</v>
      </c>
      <c r="AX264" s="13" t="s">
        <v>77</v>
      </c>
      <c r="AY264" s="242" t="s">
        <v>124</v>
      </c>
    </row>
    <row r="265" s="14" customFormat="1">
      <c r="A265" s="14"/>
      <c r="B265" s="243"/>
      <c r="C265" s="244"/>
      <c r="D265" s="234" t="s">
        <v>133</v>
      </c>
      <c r="E265" s="245" t="s">
        <v>1</v>
      </c>
      <c r="F265" s="246" t="s">
        <v>302</v>
      </c>
      <c r="G265" s="244"/>
      <c r="H265" s="247">
        <v>9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133</v>
      </c>
      <c r="AU265" s="253" t="s">
        <v>87</v>
      </c>
      <c r="AV265" s="14" t="s">
        <v>87</v>
      </c>
      <c r="AW265" s="14" t="s">
        <v>33</v>
      </c>
      <c r="AX265" s="14" t="s">
        <v>77</v>
      </c>
      <c r="AY265" s="253" t="s">
        <v>124</v>
      </c>
    </row>
    <row r="266" s="13" customFormat="1">
      <c r="A266" s="13"/>
      <c r="B266" s="232"/>
      <c r="C266" s="233"/>
      <c r="D266" s="234" t="s">
        <v>133</v>
      </c>
      <c r="E266" s="235" t="s">
        <v>1</v>
      </c>
      <c r="F266" s="236" t="s">
        <v>303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133</v>
      </c>
      <c r="AU266" s="242" t="s">
        <v>87</v>
      </c>
      <c r="AV266" s="13" t="s">
        <v>85</v>
      </c>
      <c r="AW266" s="13" t="s">
        <v>33</v>
      </c>
      <c r="AX266" s="13" t="s">
        <v>77</v>
      </c>
      <c r="AY266" s="242" t="s">
        <v>124</v>
      </c>
    </row>
    <row r="267" s="14" customFormat="1">
      <c r="A267" s="14"/>
      <c r="B267" s="243"/>
      <c r="C267" s="244"/>
      <c r="D267" s="234" t="s">
        <v>133</v>
      </c>
      <c r="E267" s="245" t="s">
        <v>1</v>
      </c>
      <c r="F267" s="246" t="s">
        <v>304</v>
      </c>
      <c r="G267" s="244"/>
      <c r="H267" s="247">
        <v>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133</v>
      </c>
      <c r="AU267" s="253" t="s">
        <v>87</v>
      </c>
      <c r="AV267" s="14" t="s">
        <v>87</v>
      </c>
      <c r="AW267" s="14" t="s">
        <v>33</v>
      </c>
      <c r="AX267" s="14" t="s">
        <v>77</v>
      </c>
      <c r="AY267" s="253" t="s">
        <v>124</v>
      </c>
    </row>
    <row r="268" s="13" customFormat="1">
      <c r="A268" s="13"/>
      <c r="B268" s="232"/>
      <c r="C268" s="233"/>
      <c r="D268" s="234" t="s">
        <v>133</v>
      </c>
      <c r="E268" s="235" t="s">
        <v>1</v>
      </c>
      <c r="F268" s="236" t="s">
        <v>305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133</v>
      </c>
      <c r="AU268" s="242" t="s">
        <v>87</v>
      </c>
      <c r="AV268" s="13" t="s">
        <v>85</v>
      </c>
      <c r="AW268" s="13" t="s">
        <v>33</v>
      </c>
      <c r="AX268" s="13" t="s">
        <v>77</v>
      </c>
      <c r="AY268" s="242" t="s">
        <v>124</v>
      </c>
    </row>
    <row r="269" s="14" customFormat="1">
      <c r="A269" s="14"/>
      <c r="B269" s="243"/>
      <c r="C269" s="244"/>
      <c r="D269" s="234" t="s">
        <v>133</v>
      </c>
      <c r="E269" s="245" t="s">
        <v>1</v>
      </c>
      <c r="F269" s="246" t="s">
        <v>306</v>
      </c>
      <c r="G269" s="244"/>
      <c r="H269" s="247">
        <v>13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133</v>
      </c>
      <c r="AU269" s="253" t="s">
        <v>87</v>
      </c>
      <c r="AV269" s="14" t="s">
        <v>87</v>
      </c>
      <c r="AW269" s="14" t="s">
        <v>33</v>
      </c>
      <c r="AX269" s="14" t="s">
        <v>77</v>
      </c>
      <c r="AY269" s="253" t="s">
        <v>124</v>
      </c>
    </row>
    <row r="270" s="15" customFormat="1">
      <c r="A270" s="15"/>
      <c r="B270" s="254"/>
      <c r="C270" s="255"/>
      <c r="D270" s="234" t="s">
        <v>133</v>
      </c>
      <c r="E270" s="256" t="s">
        <v>1</v>
      </c>
      <c r="F270" s="257" t="s">
        <v>151</v>
      </c>
      <c r="G270" s="255"/>
      <c r="H270" s="258">
        <v>30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133</v>
      </c>
      <c r="AU270" s="264" t="s">
        <v>87</v>
      </c>
      <c r="AV270" s="15" t="s">
        <v>131</v>
      </c>
      <c r="AW270" s="15" t="s">
        <v>33</v>
      </c>
      <c r="AX270" s="15" t="s">
        <v>85</v>
      </c>
      <c r="AY270" s="264" t="s">
        <v>124</v>
      </c>
    </row>
    <row r="271" s="2" customFormat="1" ht="24.15" customHeight="1">
      <c r="A271" s="39"/>
      <c r="B271" s="40"/>
      <c r="C271" s="219" t="s">
        <v>307</v>
      </c>
      <c r="D271" s="219" t="s">
        <v>126</v>
      </c>
      <c r="E271" s="220" t="s">
        <v>308</v>
      </c>
      <c r="F271" s="221" t="s">
        <v>309</v>
      </c>
      <c r="G271" s="222" t="s">
        <v>188</v>
      </c>
      <c r="H271" s="223">
        <v>160</v>
      </c>
      <c r="I271" s="224"/>
      <c r="J271" s="225">
        <f>ROUND(I271*H271,2)</f>
        <v>0</v>
      </c>
      <c r="K271" s="221" t="s">
        <v>1</v>
      </c>
      <c r="L271" s="45"/>
      <c r="M271" s="226" t="s">
        <v>1</v>
      </c>
      <c r="N271" s="227" t="s">
        <v>42</v>
      </c>
      <c r="O271" s="92"/>
      <c r="P271" s="228">
        <f>O271*H271</f>
        <v>0</v>
      </c>
      <c r="Q271" s="228">
        <v>0.00059999999999999995</v>
      </c>
      <c r="R271" s="228">
        <f>Q271*H271</f>
        <v>0.095999999999999988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131</v>
      </c>
      <c r="AT271" s="230" t="s">
        <v>126</v>
      </c>
      <c r="AU271" s="230" t="s">
        <v>87</v>
      </c>
      <c r="AY271" s="18" t="s">
        <v>124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85</v>
      </c>
      <c r="BK271" s="231">
        <f>ROUND(I271*H271,2)</f>
        <v>0</v>
      </c>
      <c r="BL271" s="18" t="s">
        <v>131</v>
      </c>
      <c r="BM271" s="230" t="s">
        <v>310</v>
      </c>
    </row>
    <row r="272" s="13" customFormat="1">
      <c r="A272" s="13"/>
      <c r="B272" s="232"/>
      <c r="C272" s="233"/>
      <c r="D272" s="234" t="s">
        <v>133</v>
      </c>
      <c r="E272" s="235" t="s">
        <v>1</v>
      </c>
      <c r="F272" s="236" t="s">
        <v>311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133</v>
      </c>
      <c r="AU272" s="242" t="s">
        <v>87</v>
      </c>
      <c r="AV272" s="13" t="s">
        <v>85</v>
      </c>
      <c r="AW272" s="13" t="s">
        <v>33</v>
      </c>
      <c r="AX272" s="13" t="s">
        <v>77</v>
      </c>
      <c r="AY272" s="242" t="s">
        <v>124</v>
      </c>
    </row>
    <row r="273" s="14" customFormat="1">
      <c r="A273" s="14"/>
      <c r="B273" s="243"/>
      <c r="C273" s="244"/>
      <c r="D273" s="234" t="s">
        <v>133</v>
      </c>
      <c r="E273" s="245" t="s">
        <v>1</v>
      </c>
      <c r="F273" s="246" t="s">
        <v>312</v>
      </c>
      <c r="G273" s="244"/>
      <c r="H273" s="247">
        <v>160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133</v>
      </c>
      <c r="AU273" s="253" t="s">
        <v>87</v>
      </c>
      <c r="AV273" s="14" t="s">
        <v>87</v>
      </c>
      <c r="AW273" s="14" t="s">
        <v>33</v>
      </c>
      <c r="AX273" s="14" t="s">
        <v>85</v>
      </c>
      <c r="AY273" s="253" t="s">
        <v>124</v>
      </c>
    </row>
    <row r="274" s="2" customFormat="1" ht="16.5" customHeight="1">
      <c r="A274" s="39"/>
      <c r="B274" s="40"/>
      <c r="C274" s="219" t="s">
        <v>313</v>
      </c>
      <c r="D274" s="219" t="s">
        <v>126</v>
      </c>
      <c r="E274" s="220" t="s">
        <v>314</v>
      </c>
      <c r="F274" s="221" t="s">
        <v>315</v>
      </c>
      <c r="G274" s="222" t="s">
        <v>188</v>
      </c>
      <c r="H274" s="223">
        <v>9</v>
      </c>
      <c r="I274" s="224"/>
      <c r="J274" s="225">
        <f>ROUND(I274*H274,2)</f>
        <v>0</v>
      </c>
      <c r="K274" s="221" t="s">
        <v>130</v>
      </c>
      <c r="L274" s="45"/>
      <c r="M274" s="226" t="s">
        <v>1</v>
      </c>
      <c r="N274" s="227" t="s">
        <v>42</v>
      </c>
      <c r="O274" s="92"/>
      <c r="P274" s="228">
        <f>O274*H274</f>
        <v>0</v>
      </c>
      <c r="Q274" s="228">
        <v>0</v>
      </c>
      <c r="R274" s="228">
        <f>Q274*H274</f>
        <v>0</v>
      </c>
      <c r="S274" s="228">
        <v>0</v>
      </c>
      <c r="T274" s="229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0" t="s">
        <v>131</v>
      </c>
      <c r="AT274" s="230" t="s">
        <v>126</v>
      </c>
      <c r="AU274" s="230" t="s">
        <v>87</v>
      </c>
      <c r="AY274" s="18" t="s">
        <v>124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18" t="s">
        <v>85</v>
      </c>
      <c r="BK274" s="231">
        <f>ROUND(I274*H274,2)</f>
        <v>0</v>
      </c>
      <c r="BL274" s="18" t="s">
        <v>131</v>
      </c>
      <c r="BM274" s="230" t="s">
        <v>316</v>
      </c>
    </row>
    <row r="275" s="13" customFormat="1">
      <c r="A275" s="13"/>
      <c r="B275" s="232"/>
      <c r="C275" s="233"/>
      <c r="D275" s="234" t="s">
        <v>133</v>
      </c>
      <c r="E275" s="235" t="s">
        <v>1</v>
      </c>
      <c r="F275" s="236" t="s">
        <v>301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133</v>
      </c>
      <c r="AU275" s="242" t="s">
        <v>87</v>
      </c>
      <c r="AV275" s="13" t="s">
        <v>85</v>
      </c>
      <c r="AW275" s="13" t="s">
        <v>33</v>
      </c>
      <c r="AX275" s="13" t="s">
        <v>77</v>
      </c>
      <c r="AY275" s="242" t="s">
        <v>124</v>
      </c>
    </row>
    <row r="276" s="14" customFormat="1">
      <c r="A276" s="14"/>
      <c r="B276" s="243"/>
      <c r="C276" s="244"/>
      <c r="D276" s="234" t="s">
        <v>133</v>
      </c>
      <c r="E276" s="245" t="s">
        <v>1</v>
      </c>
      <c r="F276" s="246" t="s">
        <v>302</v>
      </c>
      <c r="G276" s="244"/>
      <c r="H276" s="247">
        <v>9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133</v>
      </c>
      <c r="AU276" s="253" t="s">
        <v>87</v>
      </c>
      <c r="AV276" s="14" t="s">
        <v>87</v>
      </c>
      <c r="AW276" s="14" t="s">
        <v>33</v>
      </c>
      <c r="AX276" s="14" t="s">
        <v>77</v>
      </c>
      <c r="AY276" s="253" t="s">
        <v>124</v>
      </c>
    </row>
    <row r="277" s="15" customFormat="1">
      <c r="A277" s="15"/>
      <c r="B277" s="254"/>
      <c r="C277" s="255"/>
      <c r="D277" s="234" t="s">
        <v>133</v>
      </c>
      <c r="E277" s="256" t="s">
        <v>1</v>
      </c>
      <c r="F277" s="257" t="s">
        <v>151</v>
      </c>
      <c r="G277" s="255"/>
      <c r="H277" s="258">
        <v>9</v>
      </c>
      <c r="I277" s="259"/>
      <c r="J277" s="255"/>
      <c r="K277" s="255"/>
      <c r="L277" s="260"/>
      <c r="M277" s="261"/>
      <c r="N277" s="262"/>
      <c r="O277" s="262"/>
      <c r="P277" s="262"/>
      <c r="Q277" s="262"/>
      <c r="R277" s="262"/>
      <c r="S277" s="262"/>
      <c r="T277" s="263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64" t="s">
        <v>133</v>
      </c>
      <c r="AU277" s="264" t="s">
        <v>87</v>
      </c>
      <c r="AV277" s="15" t="s">
        <v>131</v>
      </c>
      <c r="AW277" s="15" t="s">
        <v>33</v>
      </c>
      <c r="AX277" s="15" t="s">
        <v>85</v>
      </c>
      <c r="AY277" s="264" t="s">
        <v>124</v>
      </c>
    </row>
    <row r="278" s="2" customFormat="1" ht="33" customHeight="1">
      <c r="A278" s="39"/>
      <c r="B278" s="40"/>
      <c r="C278" s="219" t="s">
        <v>317</v>
      </c>
      <c r="D278" s="219" t="s">
        <v>126</v>
      </c>
      <c r="E278" s="220" t="s">
        <v>318</v>
      </c>
      <c r="F278" s="221" t="s">
        <v>319</v>
      </c>
      <c r="G278" s="222" t="s">
        <v>280</v>
      </c>
      <c r="H278" s="223">
        <v>5</v>
      </c>
      <c r="I278" s="224"/>
      <c r="J278" s="225">
        <f>ROUND(I278*H278,2)</f>
        <v>0</v>
      </c>
      <c r="K278" s="221" t="s">
        <v>130</v>
      </c>
      <c r="L278" s="45"/>
      <c r="M278" s="226" t="s">
        <v>1</v>
      </c>
      <c r="N278" s="227" t="s">
        <v>42</v>
      </c>
      <c r="O278" s="92"/>
      <c r="P278" s="228">
        <f>O278*H278</f>
        <v>0</v>
      </c>
      <c r="Q278" s="228">
        <v>1.61679</v>
      </c>
      <c r="R278" s="228">
        <f>Q278*H278</f>
        <v>8.0839499999999997</v>
      </c>
      <c r="S278" s="228">
        <v>0</v>
      </c>
      <c r="T278" s="229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0" t="s">
        <v>131</v>
      </c>
      <c r="AT278" s="230" t="s">
        <v>126</v>
      </c>
      <c r="AU278" s="230" t="s">
        <v>87</v>
      </c>
      <c r="AY278" s="18" t="s">
        <v>124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8" t="s">
        <v>85</v>
      </c>
      <c r="BK278" s="231">
        <f>ROUND(I278*H278,2)</f>
        <v>0</v>
      </c>
      <c r="BL278" s="18" t="s">
        <v>131</v>
      </c>
      <c r="BM278" s="230" t="s">
        <v>320</v>
      </c>
    </row>
    <row r="279" s="2" customFormat="1" ht="24.15" customHeight="1">
      <c r="A279" s="39"/>
      <c r="B279" s="40"/>
      <c r="C279" s="219" t="s">
        <v>321</v>
      </c>
      <c r="D279" s="219" t="s">
        <v>126</v>
      </c>
      <c r="E279" s="220" t="s">
        <v>322</v>
      </c>
      <c r="F279" s="221" t="s">
        <v>323</v>
      </c>
      <c r="G279" s="222" t="s">
        <v>129</v>
      </c>
      <c r="H279" s="223">
        <v>1782</v>
      </c>
      <c r="I279" s="224"/>
      <c r="J279" s="225">
        <f>ROUND(I279*H279,2)</f>
        <v>0</v>
      </c>
      <c r="K279" s="221" t="s">
        <v>130</v>
      </c>
      <c r="L279" s="45"/>
      <c r="M279" s="226" t="s">
        <v>1</v>
      </c>
      <c r="N279" s="227" t="s">
        <v>42</v>
      </c>
      <c r="O279" s="92"/>
      <c r="P279" s="228">
        <f>O279*H279</f>
        <v>0</v>
      </c>
      <c r="Q279" s="228">
        <v>0</v>
      </c>
      <c r="R279" s="228">
        <f>Q279*H279</f>
        <v>0</v>
      </c>
      <c r="S279" s="228">
        <v>0.01</v>
      </c>
      <c r="T279" s="229">
        <f>S279*H279</f>
        <v>17.82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30" t="s">
        <v>131</v>
      </c>
      <c r="AT279" s="230" t="s">
        <v>126</v>
      </c>
      <c r="AU279" s="230" t="s">
        <v>87</v>
      </c>
      <c r="AY279" s="18" t="s">
        <v>124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8" t="s">
        <v>85</v>
      </c>
      <c r="BK279" s="231">
        <f>ROUND(I279*H279,2)</f>
        <v>0</v>
      </c>
      <c r="BL279" s="18" t="s">
        <v>131</v>
      </c>
      <c r="BM279" s="230" t="s">
        <v>324</v>
      </c>
    </row>
    <row r="280" s="13" customFormat="1">
      <c r="A280" s="13"/>
      <c r="B280" s="232"/>
      <c r="C280" s="233"/>
      <c r="D280" s="234" t="s">
        <v>133</v>
      </c>
      <c r="E280" s="235" t="s">
        <v>1</v>
      </c>
      <c r="F280" s="236" t="s">
        <v>213</v>
      </c>
      <c r="G280" s="233"/>
      <c r="H280" s="235" t="s">
        <v>1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133</v>
      </c>
      <c r="AU280" s="242" t="s">
        <v>87</v>
      </c>
      <c r="AV280" s="13" t="s">
        <v>85</v>
      </c>
      <c r="AW280" s="13" t="s">
        <v>33</v>
      </c>
      <c r="AX280" s="13" t="s">
        <v>77</v>
      </c>
      <c r="AY280" s="242" t="s">
        <v>124</v>
      </c>
    </row>
    <row r="281" s="14" customFormat="1">
      <c r="A281" s="14"/>
      <c r="B281" s="243"/>
      <c r="C281" s="244"/>
      <c r="D281" s="234" t="s">
        <v>133</v>
      </c>
      <c r="E281" s="245" t="s">
        <v>1</v>
      </c>
      <c r="F281" s="246" t="s">
        <v>214</v>
      </c>
      <c r="G281" s="244"/>
      <c r="H281" s="247">
        <v>1166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133</v>
      </c>
      <c r="AU281" s="253" t="s">
        <v>87</v>
      </c>
      <c r="AV281" s="14" t="s">
        <v>87</v>
      </c>
      <c r="AW281" s="14" t="s">
        <v>33</v>
      </c>
      <c r="AX281" s="14" t="s">
        <v>77</v>
      </c>
      <c r="AY281" s="253" t="s">
        <v>124</v>
      </c>
    </row>
    <row r="282" s="13" customFormat="1">
      <c r="A282" s="13"/>
      <c r="B282" s="232"/>
      <c r="C282" s="233"/>
      <c r="D282" s="234" t="s">
        <v>133</v>
      </c>
      <c r="E282" s="235" t="s">
        <v>1</v>
      </c>
      <c r="F282" s="236" t="s">
        <v>215</v>
      </c>
      <c r="G282" s="233"/>
      <c r="H282" s="235" t="s">
        <v>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2" t="s">
        <v>133</v>
      </c>
      <c r="AU282" s="242" t="s">
        <v>87</v>
      </c>
      <c r="AV282" s="13" t="s">
        <v>85</v>
      </c>
      <c r="AW282" s="13" t="s">
        <v>33</v>
      </c>
      <c r="AX282" s="13" t="s">
        <v>77</v>
      </c>
      <c r="AY282" s="242" t="s">
        <v>124</v>
      </c>
    </row>
    <row r="283" s="14" customFormat="1">
      <c r="A283" s="14"/>
      <c r="B283" s="243"/>
      <c r="C283" s="244"/>
      <c r="D283" s="234" t="s">
        <v>133</v>
      </c>
      <c r="E283" s="245" t="s">
        <v>1</v>
      </c>
      <c r="F283" s="246" t="s">
        <v>216</v>
      </c>
      <c r="G283" s="244"/>
      <c r="H283" s="247">
        <v>306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133</v>
      </c>
      <c r="AU283" s="253" t="s">
        <v>87</v>
      </c>
      <c r="AV283" s="14" t="s">
        <v>87</v>
      </c>
      <c r="AW283" s="14" t="s">
        <v>33</v>
      </c>
      <c r="AX283" s="14" t="s">
        <v>77</v>
      </c>
      <c r="AY283" s="253" t="s">
        <v>124</v>
      </c>
    </row>
    <row r="284" s="13" customFormat="1">
      <c r="A284" s="13"/>
      <c r="B284" s="232"/>
      <c r="C284" s="233"/>
      <c r="D284" s="234" t="s">
        <v>133</v>
      </c>
      <c r="E284" s="235" t="s">
        <v>1</v>
      </c>
      <c r="F284" s="236" t="s">
        <v>217</v>
      </c>
      <c r="G284" s="233"/>
      <c r="H284" s="235" t="s">
        <v>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133</v>
      </c>
      <c r="AU284" s="242" t="s">
        <v>87</v>
      </c>
      <c r="AV284" s="13" t="s">
        <v>85</v>
      </c>
      <c r="AW284" s="13" t="s">
        <v>33</v>
      </c>
      <c r="AX284" s="13" t="s">
        <v>77</v>
      </c>
      <c r="AY284" s="242" t="s">
        <v>124</v>
      </c>
    </row>
    <row r="285" s="14" customFormat="1">
      <c r="A285" s="14"/>
      <c r="B285" s="243"/>
      <c r="C285" s="244"/>
      <c r="D285" s="234" t="s">
        <v>133</v>
      </c>
      <c r="E285" s="245" t="s">
        <v>1</v>
      </c>
      <c r="F285" s="246" t="s">
        <v>218</v>
      </c>
      <c r="G285" s="244"/>
      <c r="H285" s="247">
        <v>310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133</v>
      </c>
      <c r="AU285" s="253" t="s">
        <v>87</v>
      </c>
      <c r="AV285" s="14" t="s">
        <v>87</v>
      </c>
      <c r="AW285" s="14" t="s">
        <v>33</v>
      </c>
      <c r="AX285" s="14" t="s">
        <v>77</v>
      </c>
      <c r="AY285" s="253" t="s">
        <v>124</v>
      </c>
    </row>
    <row r="286" s="15" customFormat="1">
      <c r="A286" s="15"/>
      <c r="B286" s="254"/>
      <c r="C286" s="255"/>
      <c r="D286" s="234" t="s">
        <v>133</v>
      </c>
      <c r="E286" s="256" t="s">
        <v>1</v>
      </c>
      <c r="F286" s="257" t="s">
        <v>151</v>
      </c>
      <c r="G286" s="255"/>
      <c r="H286" s="258">
        <v>1782</v>
      </c>
      <c r="I286" s="259"/>
      <c r="J286" s="255"/>
      <c r="K286" s="255"/>
      <c r="L286" s="260"/>
      <c r="M286" s="261"/>
      <c r="N286" s="262"/>
      <c r="O286" s="262"/>
      <c r="P286" s="262"/>
      <c r="Q286" s="262"/>
      <c r="R286" s="262"/>
      <c r="S286" s="262"/>
      <c r="T286" s="263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64" t="s">
        <v>133</v>
      </c>
      <c r="AU286" s="264" t="s">
        <v>87</v>
      </c>
      <c r="AV286" s="15" t="s">
        <v>131</v>
      </c>
      <c r="AW286" s="15" t="s">
        <v>33</v>
      </c>
      <c r="AX286" s="15" t="s">
        <v>85</v>
      </c>
      <c r="AY286" s="264" t="s">
        <v>124</v>
      </c>
    </row>
    <row r="287" s="2" customFormat="1" ht="16.5" customHeight="1">
      <c r="A287" s="39"/>
      <c r="B287" s="40"/>
      <c r="C287" s="219" t="s">
        <v>325</v>
      </c>
      <c r="D287" s="219" t="s">
        <v>126</v>
      </c>
      <c r="E287" s="220" t="s">
        <v>326</v>
      </c>
      <c r="F287" s="221" t="s">
        <v>327</v>
      </c>
      <c r="G287" s="222" t="s">
        <v>129</v>
      </c>
      <c r="H287" s="223">
        <v>40</v>
      </c>
      <c r="I287" s="224"/>
      <c r="J287" s="225">
        <f>ROUND(I287*H287,2)</f>
        <v>0</v>
      </c>
      <c r="K287" s="221" t="s">
        <v>130</v>
      </c>
      <c r="L287" s="45"/>
      <c r="M287" s="226" t="s">
        <v>1</v>
      </c>
      <c r="N287" s="227" t="s">
        <v>42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0.126</v>
      </c>
      <c r="T287" s="229">
        <f>S287*H287</f>
        <v>5.04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131</v>
      </c>
      <c r="AT287" s="230" t="s">
        <v>126</v>
      </c>
      <c r="AU287" s="230" t="s">
        <v>87</v>
      </c>
      <c r="AY287" s="18" t="s">
        <v>124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85</v>
      </c>
      <c r="BK287" s="231">
        <f>ROUND(I287*H287,2)</f>
        <v>0</v>
      </c>
      <c r="BL287" s="18" t="s">
        <v>131</v>
      </c>
      <c r="BM287" s="230" t="s">
        <v>328</v>
      </c>
    </row>
    <row r="288" s="14" customFormat="1">
      <c r="A288" s="14"/>
      <c r="B288" s="243"/>
      <c r="C288" s="244"/>
      <c r="D288" s="234" t="s">
        <v>133</v>
      </c>
      <c r="E288" s="245" t="s">
        <v>1</v>
      </c>
      <c r="F288" s="246" t="s">
        <v>329</v>
      </c>
      <c r="G288" s="244"/>
      <c r="H288" s="247">
        <v>40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133</v>
      </c>
      <c r="AU288" s="253" t="s">
        <v>87</v>
      </c>
      <c r="AV288" s="14" t="s">
        <v>87</v>
      </c>
      <c r="AW288" s="14" t="s">
        <v>33</v>
      </c>
      <c r="AX288" s="14" t="s">
        <v>85</v>
      </c>
      <c r="AY288" s="253" t="s">
        <v>124</v>
      </c>
    </row>
    <row r="289" s="12" customFormat="1" ht="22.8" customHeight="1">
      <c r="A289" s="12"/>
      <c r="B289" s="203"/>
      <c r="C289" s="204"/>
      <c r="D289" s="205" t="s">
        <v>76</v>
      </c>
      <c r="E289" s="217" t="s">
        <v>330</v>
      </c>
      <c r="F289" s="217" t="s">
        <v>331</v>
      </c>
      <c r="G289" s="204"/>
      <c r="H289" s="204"/>
      <c r="I289" s="207"/>
      <c r="J289" s="218">
        <f>BK289</f>
        <v>0</v>
      </c>
      <c r="K289" s="204"/>
      <c r="L289" s="209"/>
      <c r="M289" s="210"/>
      <c r="N289" s="211"/>
      <c r="O289" s="211"/>
      <c r="P289" s="212">
        <f>SUM(P290:P295)</f>
        <v>0</v>
      </c>
      <c r="Q289" s="211"/>
      <c r="R289" s="212">
        <f>SUM(R290:R295)</f>
        <v>0</v>
      </c>
      <c r="S289" s="211"/>
      <c r="T289" s="213">
        <f>SUM(T290:T295)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14" t="s">
        <v>85</v>
      </c>
      <c r="AT289" s="215" t="s">
        <v>76</v>
      </c>
      <c r="AU289" s="215" t="s">
        <v>85</v>
      </c>
      <c r="AY289" s="214" t="s">
        <v>124</v>
      </c>
      <c r="BK289" s="216">
        <f>SUM(BK290:BK295)</f>
        <v>0</v>
      </c>
    </row>
    <row r="290" s="2" customFormat="1" ht="21.75" customHeight="1">
      <c r="A290" s="39"/>
      <c r="B290" s="40"/>
      <c r="C290" s="219" t="s">
        <v>332</v>
      </c>
      <c r="D290" s="219" t="s">
        <v>126</v>
      </c>
      <c r="E290" s="220" t="s">
        <v>333</v>
      </c>
      <c r="F290" s="221" t="s">
        <v>334</v>
      </c>
      <c r="G290" s="222" t="s">
        <v>211</v>
      </c>
      <c r="H290" s="223">
        <v>114.977</v>
      </c>
      <c r="I290" s="224"/>
      <c r="J290" s="225">
        <f>ROUND(I290*H290,2)</f>
        <v>0</v>
      </c>
      <c r="K290" s="221" t="s">
        <v>130</v>
      </c>
      <c r="L290" s="45"/>
      <c r="M290" s="226" t="s">
        <v>1</v>
      </c>
      <c r="N290" s="227" t="s">
        <v>42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131</v>
      </c>
      <c r="AT290" s="230" t="s">
        <v>126</v>
      </c>
      <c r="AU290" s="230" t="s">
        <v>87</v>
      </c>
      <c r="AY290" s="18" t="s">
        <v>124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85</v>
      </c>
      <c r="BK290" s="231">
        <f>ROUND(I290*H290,2)</f>
        <v>0</v>
      </c>
      <c r="BL290" s="18" t="s">
        <v>131</v>
      </c>
      <c r="BM290" s="230" t="s">
        <v>335</v>
      </c>
    </row>
    <row r="291" s="2" customFormat="1" ht="24.15" customHeight="1">
      <c r="A291" s="39"/>
      <c r="B291" s="40"/>
      <c r="C291" s="219" t="s">
        <v>336</v>
      </c>
      <c r="D291" s="219" t="s">
        <v>126</v>
      </c>
      <c r="E291" s="220" t="s">
        <v>337</v>
      </c>
      <c r="F291" s="221" t="s">
        <v>338</v>
      </c>
      <c r="G291" s="222" t="s">
        <v>211</v>
      </c>
      <c r="H291" s="223">
        <v>574.88499999999999</v>
      </c>
      <c r="I291" s="224"/>
      <c r="J291" s="225">
        <f>ROUND(I291*H291,2)</f>
        <v>0</v>
      </c>
      <c r="K291" s="221" t="s">
        <v>130</v>
      </c>
      <c r="L291" s="45"/>
      <c r="M291" s="226" t="s">
        <v>1</v>
      </c>
      <c r="N291" s="227" t="s">
        <v>42</v>
      </c>
      <c r="O291" s="92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0" t="s">
        <v>131</v>
      </c>
      <c r="AT291" s="230" t="s">
        <v>126</v>
      </c>
      <c r="AU291" s="230" t="s">
        <v>87</v>
      </c>
      <c r="AY291" s="18" t="s">
        <v>124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8" t="s">
        <v>85</v>
      </c>
      <c r="BK291" s="231">
        <f>ROUND(I291*H291,2)</f>
        <v>0</v>
      </c>
      <c r="BL291" s="18" t="s">
        <v>131</v>
      </c>
      <c r="BM291" s="230" t="s">
        <v>339</v>
      </c>
    </row>
    <row r="292" s="14" customFormat="1">
      <c r="A292" s="14"/>
      <c r="B292" s="243"/>
      <c r="C292" s="244"/>
      <c r="D292" s="234" t="s">
        <v>133</v>
      </c>
      <c r="E292" s="245" t="s">
        <v>1</v>
      </c>
      <c r="F292" s="246" t="s">
        <v>340</v>
      </c>
      <c r="G292" s="244"/>
      <c r="H292" s="247">
        <v>574.88499999999999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133</v>
      </c>
      <c r="AU292" s="253" t="s">
        <v>87</v>
      </c>
      <c r="AV292" s="14" t="s">
        <v>87</v>
      </c>
      <c r="AW292" s="14" t="s">
        <v>33</v>
      </c>
      <c r="AX292" s="14" t="s">
        <v>85</v>
      </c>
      <c r="AY292" s="253" t="s">
        <v>124</v>
      </c>
    </row>
    <row r="293" s="2" customFormat="1" ht="24.15" customHeight="1">
      <c r="A293" s="39"/>
      <c r="B293" s="40"/>
      <c r="C293" s="219" t="s">
        <v>341</v>
      </c>
      <c r="D293" s="219" t="s">
        <v>126</v>
      </c>
      <c r="E293" s="220" t="s">
        <v>342</v>
      </c>
      <c r="F293" s="221" t="s">
        <v>343</v>
      </c>
      <c r="G293" s="222" t="s">
        <v>211</v>
      </c>
      <c r="H293" s="223">
        <v>39.350000000000001</v>
      </c>
      <c r="I293" s="224"/>
      <c r="J293" s="225">
        <f>ROUND(I293*H293,2)</f>
        <v>0</v>
      </c>
      <c r="K293" s="221" t="s">
        <v>130</v>
      </c>
      <c r="L293" s="45"/>
      <c r="M293" s="226" t="s">
        <v>1</v>
      </c>
      <c r="N293" s="227" t="s">
        <v>42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131</v>
      </c>
      <c r="AT293" s="230" t="s">
        <v>126</v>
      </c>
      <c r="AU293" s="230" t="s">
        <v>87</v>
      </c>
      <c r="AY293" s="18" t="s">
        <v>124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85</v>
      </c>
      <c r="BK293" s="231">
        <f>ROUND(I293*H293,2)</f>
        <v>0</v>
      </c>
      <c r="BL293" s="18" t="s">
        <v>131</v>
      </c>
      <c r="BM293" s="230" t="s">
        <v>344</v>
      </c>
    </row>
    <row r="294" s="14" customFormat="1">
      <c r="A294" s="14"/>
      <c r="B294" s="243"/>
      <c r="C294" s="244"/>
      <c r="D294" s="234" t="s">
        <v>133</v>
      </c>
      <c r="E294" s="245" t="s">
        <v>1</v>
      </c>
      <c r="F294" s="246" t="s">
        <v>345</v>
      </c>
      <c r="G294" s="244"/>
      <c r="H294" s="247">
        <v>39.350000000000001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133</v>
      </c>
      <c r="AU294" s="253" t="s">
        <v>87</v>
      </c>
      <c r="AV294" s="14" t="s">
        <v>87</v>
      </c>
      <c r="AW294" s="14" t="s">
        <v>33</v>
      </c>
      <c r="AX294" s="14" t="s">
        <v>85</v>
      </c>
      <c r="AY294" s="253" t="s">
        <v>124</v>
      </c>
    </row>
    <row r="295" s="2" customFormat="1" ht="44.25" customHeight="1">
      <c r="A295" s="39"/>
      <c r="B295" s="40"/>
      <c r="C295" s="219" t="s">
        <v>346</v>
      </c>
      <c r="D295" s="219" t="s">
        <v>126</v>
      </c>
      <c r="E295" s="220" t="s">
        <v>347</v>
      </c>
      <c r="F295" s="221" t="s">
        <v>348</v>
      </c>
      <c r="G295" s="222" t="s">
        <v>211</v>
      </c>
      <c r="H295" s="223">
        <v>16.449000000000002</v>
      </c>
      <c r="I295" s="224"/>
      <c r="J295" s="225">
        <f>ROUND(I295*H295,2)</f>
        <v>0</v>
      </c>
      <c r="K295" s="221" t="s">
        <v>130</v>
      </c>
      <c r="L295" s="45"/>
      <c r="M295" s="226" t="s">
        <v>1</v>
      </c>
      <c r="N295" s="227" t="s">
        <v>42</v>
      </c>
      <c r="O295" s="92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131</v>
      </c>
      <c r="AT295" s="230" t="s">
        <v>126</v>
      </c>
      <c r="AU295" s="230" t="s">
        <v>87</v>
      </c>
      <c r="AY295" s="18" t="s">
        <v>124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85</v>
      </c>
      <c r="BK295" s="231">
        <f>ROUND(I295*H295,2)</f>
        <v>0</v>
      </c>
      <c r="BL295" s="18" t="s">
        <v>131</v>
      </c>
      <c r="BM295" s="230" t="s">
        <v>349</v>
      </c>
    </row>
    <row r="296" s="12" customFormat="1" ht="22.8" customHeight="1">
      <c r="A296" s="12"/>
      <c r="B296" s="203"/>
      <c r="C296" s="204"/>
      <c r="D296" s="205" t="s">
        <v>76</v>
      </c>
      <c r="E296" s="217" t="s">
        <v>350</v>
      </c>
      <c r="F296" s="217" t="s">
        <v>351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SUM(P297:P299)</f>
        <v>0</v>
      </c>
      <c r="Q296" s="211"/>
      <c r="R296" s="212">
        <f>SUM(R297:R299)</f>
        <v>0</v>
      </c>
      <c r="S296" s="211"/>
      <c r="T296" s="213">
        <f>SUM(T297:T299)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85</v>
      </c>
      <c r="AT296" s="215" t="s">
        <v>76</v>
      </c>
      <c r="AU296" s="215" t="s">
        <v>85</v>
      </c>
      <c r="AY296" s="214" t="s">
        <v>124</v>
      </c>
      <c r="BK296" s="216">
        <f>SUM(BK297:BK299)</f>
        <v>0</v>
      </c>
    </row>
    <row r="297" s="2" customFormat="1" ht="33" customHeight="1">
      <c r="A297" s="39"/>
      <c r="B297" s="40"/>
      <c r="C297" s="219" t="s">
        <v>352</v>
      </c>
      <c r="D297" s="219" t="s">
        <v>126</v>
      </c>
      <c r="E297" s="220" t="s">
        <v>353</v>
      </c>
      <c r="F297" s="221" t="s">
        <v>354</v>
      </c>
      <c r="G297" s="222" t="s">
        <v>211</v>
      </c>
      <c r="H297" s="223">
        <v>42.820999999999998</v>
      </c>
      <c r="I297" s="224"/>
      <c r="J297" s="225">
        <f>ROUND(I297*H297,2)</f>
        <v>0</v>
      </c>
      <c r="K297" s="221" t="s">
        <v>130</v>
      </c>
      <c r="L297" s="45"/>
      <c r="M297" s="226" t="s">
        <v>1</v>
      </c>
      <c r="N297" s="227" t="s">
        <v>42</v>
      </c>
      <c r="O297" s="92"/>
      <c r="P297" s="228">
        <f>O297*H297</f>
        <v>0</v>
      </c>
      <c r="Q297" s="228">
        <v>0</v>
      </c>
      <c r="R297" s="228">
        <f>Q297*H297</f>
        <v>0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131</v>
      </c>
      <c r="AT297" s="230" t="s">
        <v>126</v>
      </c>
      <c r="AU297" s="230" t="s">
        <v>87</v>
      </c>
      <c r="AY297" s="18" t="s">
        <v>124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85</v>
      </c>
      <c r="BK297" s="231">
        <f>ROUND(I297*H297,2)</f>
        <v>0</v>
      </c>
      <c r="BL297" s="18" t="s">
        <v>131</v>
      </c>
      <c r="BM297" s="230" t="s">
        <v>355</v>
      </c>
    </row>
    <row r="298" s="2" customFormat="1" ht="33" customHeight="1">
      <c r="A298" s="39"/>
      <c r="B298" s="40"/>
      <c r="C298" s="219" t="s">
        <v>356</v>
      </c>
      <c r="D298" s="219" t="s">
        <v>126</v>
      </c>
      <c r="E298" s="220" t="s">
        <v>357</v>
      </c>
      <c r="F298" s="221" t="s">
        <v>358</v>
      </c>
      <c r="G298" s="222" t="s">
        <v>211</v>
      </c>
      <c r="H298" s="223">
        <v>214.10499999999999</v>
      </c>
      <c r="I298" s="224"/>
      <c r="J298" s="225">
        <f>ROUND(I298*H298,2)</f>
        <v>0</v>
      </c>
      <c r="K298" s="221" t="s">
        <v>130</v>
      </c>
      <c r="L298" s="45"/>
      <c r="M298" s="226" t="s">
        <v>1</v>
      </c>
      <c r="N298" s="227" t="s">
        <v>42</v>
      </c>
      <c r="O298" s="92"/>
      <c r="P298" s="228">
        <f>O298*H298</f>
        <v>0</v>
      </c>
      <c r="Q298" s="228">
        <v>0</v>
      </c>
      <c r="R298" s="228">
        <f>Q298*H298</f>
        <v>0</v>
      </c>
      <c r="S298" s="228">
        <v>0</v>
      </c>
      <c r="T298" s="229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0" t="s">
        <v>131</v>
      </c>
      <c r="AT298" s="230" t="s">
        <v>126</v>
      </c>
      <c r="AU298" s="230" t="s">
        <v>87</v>
      </c>
      <c r="AY298" s="18" t="s">
        <v>124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18" t="s">
        <v>85</v>
      </c>
      <c r="BK298" s="231">
        <f>ROUND(I298*H298,2)</f>
        <v>0</v>
      </c>
      <c r="BL298" s="18" t="s">
        <v>131</v>
      </c>
      <c r="BM298" s="230" t="s">
        <v>359</v>
      </c>
    </row>
    <row r="299" s="14" customFormat="1">
      <c r="A299" s="14"/>
      <c r="B299" s="243"/>
      <c r="C299" s="244"/>
      <c r="D299" s="234" t="s">
        <v>133</v>
      </c>
      <c r="E299" s="245" t="s">
        <v>1</v>
      </c>
      <c r="F299" s="246" t="s">
        <v>360</v>
      </c>
      <c r="G299" s="244"/>
      <c r="H299" s="247">
        <v>214.10499999999999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133</v>
      </c>
      <c r="AU299" s="253" t="s">
        <v>87</v>
      </c>
      <c r="AV299" s="14" t="s">
        <v>87</v>
      </c>
      <c r="AW299" s="14" t="s">
        <v>33</v>
      </c>
      <c r="AX299" s="14" t="s">
        <v>85</v>
      </c>
      <c r="AY299" s="253" t="s">
        <v>124</v>
      </c>
    </row>
    <row r="300" s="12" customFormat="1" ht="25.92" customHeight="1">
      <c r="A300" s="12"/>
      <c r="B300" s="203"/>
      <c r="C300" s="204"/>
      <c r="D300" s="205" t="s">
        <v>76</v>
      </c>
      <c r="E300" s="206" t="s">
        <v>361</v>
      </c>
      <c r="F300" s="206" t="s">
        <v>362</v>
      </c>
      <c r="G300" s="204"/>
      <c r="H300" s="204"/>
      <c r="I300" s="207"/>
      <c r="J300" s="208">
        <f>BK300</f>
        <v>0</v>
      </c>
      <c r="K300" s="204"/>
      <c r="L300" s="209"/>
      <c r="M300" s="210"/>
      <c r="N300" s="211"/>
      <c r="O300" s="211"/>
      <c r="P300" s="212">
        <f>P301+P303</f>
        <v>0</v>
      </c>
      <c r="Q300" s="211"/>
      <c r="R300" s="212">
        <f>R301+R303</f>
        <v>0</v>
      </c>
      <c r="S300" s="211"/>
      <c r="T300" s="213">
        <f>T301+T303</f>
        <v>0</v>
      </c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R300" s="214" t="s">
        <v>165</v>
      </c>
      <c r="AT300" s="215" t="s">
        <v>76</v>
      </c>
      <c r="AU300" s="215" t="s">
        <v>77</v>
      </c>
      <c r="AY300" s="214" t="s">
        <v>124</v>
      </c>
      <c r="BK300" s="216">
        <f>BK301+BK303</f>
        <v>0</v>
      </c>
    </row>
    <row r="301" s="12" customFormat="1" ht="22.8" customHeight="1">
      <c r="A301" s="12"/>
      <c r="B301" s="203"/>
      <c r="C301" s="204"/>
      <c r="D301" s="205" t="s">
        <v>76</v>
      </c>
      <c r="E301" s="217" t="s">
        <v>363</v>
      </c>
      <c r="F301" s="217" t="s">
        <v>364</v>
      </c>
      <c r="G301" s="204"/>
      <c r="H301" s="204"/>
      <c r="I301" s="207"/>
      <c r="J301" s="218">
        <f>BK301</f>
        <v>0</v>
      </c>
      <c r="K301" s="204"/>
      <c r="L301" s="209"/>
      <c r="M301" s="210"/>
      <c r="N301" s="211"/>
      <c r="O301" s="211"/>
      <c r="P301" s="212">
        <f>P302</f>
        <v>0</v>
      </c>
      <c r="Q301" s="211"/>
      <c r="R301" s="212">
        <f>R302</f>
        <v>0</v>
      </c>
      <c r="S301" s="211"/>
      <c r="T301" s="213">
        <f>T302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4" t="s">
        <v>165</v>
      </c>
      <c r="AT301" s="215" t="s">
        <v>76</v>
      </c>
      <c r="AU301" s="215" t="s">
        <v>85</v>
      </c>
      <c r="AY301" s="214" t="s">
        <v>124</v>
      </c>
      <c r="BK301" s="216">
        <f>BK302</f>
        <v>0</v>
      </c>
    </row>
    <row r="302" s="2" customFormat="1" ht="16.5" customHeight="1">
      <c r="A302" s="39"/>
      <c r="B302" s="40"/>
      <c r="C302" s="219" t="s">
        <v>365</v>
      </c>
      <c r="D302" s="219" t="s">
        <v>126</v>
      </c>
      <c r="E302" s="220" t="s">
        <v>366</v>
      </c>
      <c r="F302" s="221" t="s">
        <v>367</v>
      </c>
      <c r="G302" s="222" t="s">
        <v>368</v>
      </c>
      <c r="H302" s="286"/>
      <c r="I302" s="224"/>
      <c r="J302" s="225">
        <f>ROUND(I302*H302,2)</f>
        <v>0</v>
      </c>
      <c r="K302" s="221" t="s">
        <v>130</v>
      </c>
      <c r="L302" s="45"/>
      <c r="M302" s="226" t="s">
        <v>1</v>
      </c>
      <c r="N302" s="227" t="s">
        <v>42</v>
      </c>
      <c r="O302" s="92"/>
      <c r="P302" s="228">
        <f>O302*H302</f>
        <v>0</v>
      </c>
      <c r="Q302" s="228">
        <v>0</v>
      </c>
      <c r="R302" s="228">
        <f>Q302*H302</f>
        <v>0</v>
      </c>
      <c r="S302" s="228">
        <v>0</v>
      </c>
      <c r="T302" s="229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0" t="s">
        <v>369</v>
      </c>
      <c r="AT302" s="230" t="s">
        <v>126</v>
      </c>
      <c r="AU302" s="230" t="s">
        <v>87</v>
      </c>
      <c r="AY302" s="18" t="s">
        <v>124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8" t="s">
        <v>85</v>
      </c>
      <c r="BK302" s="231">
        <f>ROUND(I302*H302,2)</f>
        <v>0</v>
      </c>
      <c r="BL302" s="18" t="s">
        <v>369</v>
      </c>
      <c r="BM302" s="230" t="s">
        <v>370</v>
      </c>
    </row>
    <row r="303" s="12" customFormat="1" ht="22.8" customHeight="1">
      <c r="A303" s="12"/>
      <c r="B303" s="203"/>
      <c r="C303" s="204"/>
      <c r="D303" s="205" t="s">
        <v>76</v>
      </c>
      <c r="E303" s="217" t="s">
        <v>371</v>
      </c>
      <c r="F303" s="217" t="s">
        <v>372</v>
      </c>
      <c r="G303" s="204"/>
      <c r="H303" s="204"/>
      <c r="I303" s="207"/>
      <c r="J303" s="218">
        <f>BK303</f>
        <v>0</v>
      </c>
      <c r="K303" s="204"/>
      <c r="L303" s="209"/>
      <c r="M303" s="210"/>
      <c r="N303" s="211"/>
      <c r="O303" s="211"/>
      <c r="P303" s="212">
        <f>SUM(P304:P306)</f>
        <v>0</v>
      </c>
      <c r="Q303" s="211"/>
      <c r="R303" s="212">
        <f>SUM(R304:R306)</f>
        <v>0</v>
      </c>
      <c r="S303" s="211"/>
      <c r="T303" s="213">
        <f>SUM(T304:T306)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4" t="s">
        <v>165</v>
      </c>
      <c r="AT303" s="215" t="s">
        <v>76</v>
      </c>
      <c r="AU303" s="215" t="s">
        <v>85</v>
      </c>
      <c r="AY303" s="214" t="s">
        <v>124</v>
      </c>
      <c r="BK303" s="216">
        <f>SUM(BK304:BK306)</f>
        <v>0</v>
      </c>
    </row>
    <row r="304" s="2" customFormat="1" ht="16.5" customHeight="1">
      <c r="A304" s="39"/>
      <c r="B304" s="40"/>
      <c r="C304" s="219" t="s">
        <v>373</v>
      </c>
      <c r="D304" s="219" t="s">
        <v>126</v>
      </c>
      <c r="E304" s="220" t="s">
        <v>374</v>
      </c>
      <c r="F304" s="221" t="s">
        <v>372</v>
      </c>
      <c r="G304" s="222" t="s">
        <v>368</v>
      </c>
      <c r="H304" s="286"/>
      <c r="I304" s="224"/>
      <c r="J304" s="225">
        <f>ROUND(I304*H304,2)</f>
        <v>0</v>
      </c>
      <c r="K304" s="221" t="s">
        <v>130</v>
      </c>
      <c r="L304" s="45"/>
      <c r="M304" s="226" t="s">
        <v>1</v>
      </c>
      <c r="N304" s="227" t="s">
        <v>42</v>
      </c>
      <c r="O304" s="92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0" t="s">
        <v>369</v>
      </c>
      <c r="AT304" s="230" t="s">
        <v>126</v>
      </c>
      <c r="AU304" s="230" t="s">
        <v>87</v>
      </c>
      <c r="AY304" s="18" t="s">
        <v>124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8" t="s">
        <v>85</v>
      </c>
      <c r="BK304" s="231">
        <f>ROUND(I304*H304,2)</f>
        <v>0</v>
      </c>
      <c r="BL304" s="18" t="s">
        <v>369</v>
      </c>
      <c r="BM304" s="230" t="s">
        <v>375</v>
      </c>
    </row>
    <row r="305" s="2" customFormat="1" ht="16.5" customHeight="1">
      <c r="A305" s="39"/>
      <c r="B305" s="40"/>
      <c r="C305" s="219" t="s">
        <v>376</v>
      </c>
      <c r="D305" s="219" t="s">
        <v>126</v>
      </c>
      <c r="E305" s="220" t="s">
        <v>377</v>
      </c>
      <c r="F305" s="221" t="s">
        <v>378</v>
      </c>
      <c r="G305" s="222" t="s">
        <v>368</v>
      </c>
      <c r="H305" s="286"/>
      <c r="I305" s="224"/>
      <c r="J305" s="225">
        <f>ROUND(I305*H305,2)</f>
        <v>0</v>
      </c>
      <c r="K305" s="221" t="s">
        <v>130</v>
      </c>
      <c r="L305" s="45"/>
      <c r="M305" s="226" t="s">
        <v>1</v>
      </c>
      <c r="N305" s="227" t="s">
        <v>42</v>
      </c>
      <c r="O305" s="92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0" t="s">
        <v>369</v>
      </c>
      <c r="AT305" s="230" t="s">
        <v>126</v>
      </c>
      <c r="AU305" s="230" t="s">
        <v>87</v>
      </c>
      <c r="AY305" s="18" t="s">
        <v>124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8" t="s">
        <v>85</v>
      </c>
      <c r="BK305" s="231">
        <f>ROUND(I305*H305,2)</f>
        <v>0</v>
      </c>
      <c r="BL305" s="18" t="s">
        <v>369</v>
      </c>
      <c r="BM305" s="230" t="s">
        <v>379</v>
      </c>
    </row>
    <row r="306" s="2" customFormat="1" ht="16.5" customHeight="1">
      <c r="A306" s="39"/>
      <c r="B306" s="40"/>
      <c r="C306" s="219" t="s">
        <v>380</v>
      </c>
      <c r="D306" s="219" t="s">
        <v>126</v>
      </c>
      <c r="E306" s="220" t="s">
        <v>381</v>
      </c>
      <c r="F306" s="221" t="s">
        <v>382</v>
      </c>
      <c r="G306" s="222" t="s">
        <v>368</v>
      </c>
      <c r="H306" s="286"/>
      <c r="I306" s="224"/>
      <c r="J306" s="225">
        <f>ROUND(I306*H306,2)</f>
        <v>0</v>
      </c>
      <c r="K306" s="221" t="s">
        <v>130</v>
      </c>
      <c r="L306" s="45"/>
      <c r="M306" s="287" t="s">
        <v>1</v>
      </c>
      <c r="N306" s="288" t="s">
        <v>42</v>
      </c>
      <c r="O306" s="289"/>
      <c r="P306" s="290">
        <f>O306*H306</f>
        <v>0</v>
      </c>
      <c r="Q306" s="290">
        <v>0</v>
      </c>
      <c r="R306" s="290">
        <f>Q306*H306</f>
        <v>0</v>
      </c>
      <c r="S306" s="290">
        <v>0</v>
      </c>
      <c r="T306" s="29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369</v>
      </c>
      <c r="AT306" s="230" t="s">
        <v>126</v>
      </c>
      <c r="AU306" s="230" t="s">
        <v>87</v>
      </c>
      <c r="AY306" s="18" t="s">
        <v>124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85</v>
      </c>
      <c r="BK306" s="231">
        <f>ROUND(I306*H306,2)</f>
        <v>0</v>
      </c>
      <c r="BL306" s="18" t="s">
        <v>369</v>
      </c>
      <c r="BM306" s="230" t="s">
        <v>383</v>
      </c>
    </row>
    <row r="307" s="2" customFormat="1" ht="6.96" customHeight="1">
      <c r="A307" s="39"/>
      <c r="B307" s="67"/>
      <c r="C307" s="68"/>
      <c r="D307" s="68"/>
      <c r="E307" s="68"/>
      <c r="F307" s="68"/>
      <c r="G307" s="68"/>
      <c r="H307" s="68"/>
      <c r="I307" s="68"/>
      <c r="J307" s="68"/>
      <c r="K307" s="68"/>
      <c r="L307" s="45"/>
      <c r="M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</row>
  </sheetData>
  <sheetProtection sheet="1" autoFilter="0" formatColumns="0" formatRows="0" objects="1" scenarios="1" spinCount="100000" saltValue="owu8nU8fbrXfLyH+m7yrR94fvMRvdpfVK26Mm8nerjHSl29lgEQLhNTDO1fP+JtvGXCmFJzxdqOBVM307Hmydw==" hashValue="D0hqEP1GdOWWCatVIY9/JnSFJf+/F/dFUiwKyfQZS7WsOu2wXc/p1GnXNGFlFYYuTQVZAzGd0YWzToFBNaWYdA==" algorithmName="SHA-512" password="CC35"/>
  <autoFilter ref="C125:K306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hidden="1" s="1" customFormat="1" ht="6.96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87</v>
      </c>
    </row>
    <row r="4" hidden="1" s="1" customFormat="1" ht="24.96" customHeight="1">
      <c r="B4" s="21"/>
      <c r="D4" s="139" t="s">
        <v>91</v>
      </c>
      <c r="L4" s="21"/>
      <c r="M4" s="140" t="s">
        <v>10</v>
      </c>
      <c r="AT4" s="18" t="s">
        <v>4</v>
      </c>
    </row>
    <row r="5" hidden="1" s="1" customFormat="1" ht="6.96" customHeight="1">
      <c r="B5" s="21"/>
      <c r="L5" s="21"/>
    </row>
    <row r="6" hidden="1" s="1" customFormat="1" ht="12" customHeight="1">
      <c r="B6" s="21"/>
      <c r="D6" s="141" t="s">
        <v>16</v>
      </c>
      <c r="L6" s="21"/>
    </row>
    <row r="7" hidden="1" s="1" customFormat="1" ht="16.5" customHeight="1">
      <c r="B7" s="21"/>
      <c r="E7" s="142" t="str">
        <f>'Rekapitulace stavby'!K6</f>
        <v>Oprava místních komunikací_Mnichovo Hradiště</v>
      </c>
      <c r="F7" s="141"/>
      <c r="G7" s="141"/>
      <c r="H7" s="141"/>
      <c r="L7" s="21"/>
    </row>
    <row r="8" hidden="1" s="2" customFormat="1" ht="12" customHeight="1">
      <c r="A8" s="39"/>
      <c r="B8" s="45"/>
      <c r="C8" s="39"/>
      <c r="D8" s="141" t="s">
        <v>92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hidden="1" s="2" customFormat="1" ht="16.5" customHeight="1">
      <c r="A9" s="39"/>
      <c r="B9" s="45"/>
      <c r="C9" s="39"/>
      <c r="D9" s="39"/>
      <c r="E9" s="143" t="s">
        <v>384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hidden="1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hidden="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hidden="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2. 3. 2024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hidden="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hidden="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26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hidden="1" s="2" customFormat="1" ht="18" customHeight="1">
      <c r="A15" s="39"/>
      <c r="B15" s="45"/>
      <c r="C15" s="39"/>
      <c r="D15" s="39"/>
      <c r="E15" s="144" t="s">
        <v>27</v>
      </c>
      <c r="F15" s="39"/>
      <c r="G15" s="39"/>
      <c r="H15" s="39"/>
      <c r="I15" s="141" t="s">
        <v>28</v>
      </c>
      <c r="J15" s="144" t="s">
        <v>29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hidden="1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hidden="1" s="2" customFormat="1" ht="12" customHeight="1">
      <c r="A17" s="39"/>
      <c r="B17" s="45"/>
      <c r="C17" s="39"/>
      <c r="D17" s="141" t="s">
        <v>30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hidden="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hidden="1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hidden="1" s="2" customFormat="1" ht="12" customHeight="1">
      <c r="A20" s="39"/>
      <c r="B20" s="45"/>
      <c r="C20" s="39"/>
      <c r="D20" s="141" t="s">
        <v>32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hidden="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28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hidden="1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hidden="1" s="2" customFormat="1" ht="12" customHeight="1">
      <c r="A23" s="39"/>
      <c r="B23" s="45"/>
      <c r="C23" s="39"/>
      <c r="D23" s="141" t="s">
        <v>34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hidden="1" s="2" customFormat="1" ht="18" customHeight="1">
      <c r="A24" s="39"/>
      <c r="B24" s="45"/>
      <c r="C24" s="39"/>
      <c r="D24" s="39"/>
      <c r="E24" s="144" t="s">
        <v>35</v>
      </c>
      <c r="F24" s="39"/>
      <c r="G24" s="39"/>
      <c r="H24" s="39"/>
      <c r="I24" s="141" t="s">
        <v>28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hidden="1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hidden="1" s="2" customFormat="1" ht="12" customHeight="1">
      <c r="A26" s="39"/>
      <c r="B26" s="45"/>
      <c r="C26" s="39"/>
      <c r="D26" s="141" t="s">
        <v>36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hidden="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hidden="1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hidden="1" s="2" customFormat="1" ht="6.96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hidden="1" s="2" customFormat="1" ht="25.44" customHeight="1">
      <c r="A30" s="39"/>
      <c r="B30" s="45"/>
      <c r="C30" s="39"/>
      <c r="D30" s="151" t="s">
        <v>37</v>
      </c>
      <c r="E30" s="39"/>
      <c r="F30" s="39"/>
      <c r="G30" s="39"/>
      <c r="H30" s="39"/>
      <c r="I30" s="39"/>
      <c r="J30" s="152">
        <f>ROUND(J126, 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hidden="1" s="2" customFormat="1" ht="6.96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hidden="1" s="2" customFormat="1" ht="14.4" customHeight="1">
      <c r="A32" s="39"/>
      <c r="B32" s="45"/>
      <c r="C32" s="39"/>
      <c r="D32" s="39"/>
      <c r="E32" s="39"/>
      <c r="F32" s="153" t="s">
        <v>39</v>
      </c>
      <c r="G32" s="39"/>
      <c r="H32" s="39"/>
      <c r="I32" s="153" t="s">
        <v>38</v>
      </c>
      <c r="J32" s="153" t="s">
        <v>40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hidden="1" s="2" customFormat="1" ht="14.4" customHeight="1">
      <c r="A33" s="39"/>
      <c r="B33" s="45"/>
      <c r="C33" s="39"/>
      <c r="D33" s="154" t="s">
        <v>41</v>
      </c>
      <c r="E33" s="141" t="s">
        <v>42</v>
      </c>
      <c r="F33" s="155">
        <f>ROUND((SUM(BE126:BE207)),  2)</f>
        <v>0</v>
      </c>
      <c r="G33" s="39"/>
      <c r="H33" s="39"/>
      <c r="I33" s="156">
        <v>0.20999999999999999</v>
      </c>
      <c r="J33" s="155">
        <f>ROUND(((SUM(BE126:BE207))*I33),  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hidden="1" s="2" customFormat="1" ht="14.4" customHeight="1">
      <c r="A34" s="39"/>
      <c r="B34" s="45"/>
      <c r="C34" s="39"/>
      <c r="D34" s="39"/>
      <c r="E34" s="141" t="s">
        <v>43</v>
      </c>
      <c r="F34" s="155">
        <f>ROUND((SUM(BF126:BF207)),  2)</f>
        <v>0</v>
      </c>
      <c r="G34" s="39"/>
      <c r="H34" s="39"/>
      <c r="I34" s="156">
        <v>0.12</v>
      </c>
      <c r="J34" s="155">
        <f>ROUND(((SUM(BF126:BF207))*I34),  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41" t="s">
        <v>44</v>
      </c>
      <c r="F35" s="155">
        <f>ROUND((SUM(BG126:BG207)),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41" t="s">
        <v>45</v>
      </c>
      <c r="F36" s="155">
        <f>ROUND((SUM(BH126:BH207)),  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1" t="s">
        <v>46</v>
      </c>
      <c r="F37" s="155">
        <f>ROUND((SUM(BI126:BI207)),  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25.44" customHeight="1">
      <c r="A39" s="39"/>
      <c r="B39" s="45"/>
      <c r="C39" s="157"/>
      <c r="D39" s="158" t="s">
        <v>47</v>
      </c>
      <c r="E39" s="159"/>
      <c r="F39" s="159"/>
      <c r="G39" s="160" t="s">
        <v>48</v>
      </c>
      <c r="H39" s="161" t="s">
        <v>49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hidden="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hidden="1" s="1" customFormat="1" ht="14.4" customHeight="1">
      <c r="B41" s="21"/>
      <c r="L41" s="21"/>
    </row>
    <row r="42" hidden="1" s="1" customFormat="1" ht="14.4" customHeight="1">
      <c r="B42" s="21"/>
      <c r="L42" s="21"/>
    </row>
    <row r="43" hidden="1" s="1" customFormat="1" ht="14.4" customHeight="1">
      <c r="B43" s="21"/>
      <c r="L43" s="21"/>
    </row>
    <row r="44" hidden="1" s="1" customFormat="1" ht="14.4" customHeight="1">
      <c r="B44" s="21"/>
      <c r="L44" s="21"/>
    </row>
    <row r="45" hidden="1" s="1" customFormat="1" ht="14.4" customHeight="1">
      <c r="B45" s="21"/>
      <c r="L45" s="21"/>
    </row>
    <row r="46" hidden="1" s="1" customFormat="1" ht="14.4" customHeight="1">
      <c r="B46" s="21"/>
      <c r="L46" s="21"/>
    </row>
    <row r="47" hidden="1" s="1" customFormat="1" ht="14.4" customHeight="1">
      <c r="B47" s="21"/>
      <c r="L47" s="21"/>
    </row>
    <row r="48" hidden="1" s="1" customFormat="1" ht="14.4" customHeight="1">
      <c r="B48" s="21"/>
      <c r="L48" s="21"/>
    </row>
    <row r="49" hidden="1" s="1" customFormat="1" ht="14.4" customHeight="1">
      <c r="B49" s="21"/>
      <c r="L49" s="21"/>
    </row>
    <row r="50" hidden="1" s="2" customFormat="1" ht="14.4" customHeight="1">
      <c r="B50" s="64"/>
      <c r="D50" s="164" t="s">
        <v>50</v>
      </c>
      <c r="E50" s="165"/>
      <c r="F50" s="165"/>
      <c r="G50" s="164" t="s">
        <v>51</v>
      </c>
      <c r="H50" s="165"/>
      <c r="I50" s="165"/>
      <c r="J50" s="165"/>
      <c r="K50" s="165"/>
      <c r="L50" s="64"/>
    </row>
    <row r="51" hidden="1">
      <c r="B51" s="21"/>
      <c r="L51" s="21"/>
    </row>
    <row r="52" hidden="1">
      <c r="B52" s="21"/>
      <c r="L52" s="21"/>
    </row>
    <row r="53" hidden="1">
      <c r="B53" s="21"/>
      <c r="L53" s="21"/>
    </row>
    <row r="54" hidden="1">
      <c r="B54" s="21"/>
      <c r="L54" s="21"/>
    </row>
    <row r="55" hidden="1">
      <c r="B55" s="21"/>
      <c r="L55" s="21"/>
    </row>
    <row r="56" hidden="1">
      <c r="B56" s="21"/>
      <c r="L56" s="21"/>
    </row>
    <row r="57" hidden="1">
      <c r="B57" s="21"/>
      <c r="L57" s="21"/>
    </row>
    <row r="58" hidden="1">
      <c r="B58" s="21"/>
      <c r="L58" s="21"/>
    </row>
    <row r="59" hidden="1">
      <c r="B59" s="21"/>
      <c r="L59" s="21"/>
    </row>
    <row r="60" hidden="1">
      <c r="B60" s="21"/>
      <c r="L60" s="21"/>
    </row>
    <row r="61" hidden="1" s="2" customFormat="1">
      <c r="A61" s="39"/>
      <c r="B61" s="45"/>
      <c r="C61" s="39"/>
      <c r="D61" s="166" t="s">
        <v>52</v>
      </c>
      <c r="E61" s="167"/>
      <c r="F61" s="168" t="s">
        <v>53</v>
      </c>
      <c r="G61" s="166" t="s">
        <v>52</v>
      </c>
      <c r="H61" s="167"/>
      <c r="I61" s="167"/>
      <c r="J61" s="169" t="s">
        <v>53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hidden="1">
      <c r="B62" s="21"/>
      <c r="L62" s="21"/>
    </row>
    <row r="63" hidden="1">
      <c r="B63" s="21"/>
      <c r="L63" s="21"/>
    </row>
    <row r="64" hidden="1">
      <c r="B64" s="21"/>
      <c r="L64" s="21"/>
    </row>
    <row r="65" hidden="1" s="2" customFormat="1">
      <c r="A65" s="39"/>
      <c r="B65" s="45"/>
      <c r="C65" s="39"/>
      <c r="D65" s="164" t="s">
        <v>54</v>
      </c>
      <c r="E65" s="170"/>
      <c r="F65" s="170"/>
      <c r="G65" s="164" t="s">
        <v>55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hidden="1">
      <c r="B66" s="21"/>
      <c r="L66" s="21"/>
    </row>
    <row r="67" hidden="1">
      <c r="B67" s="21"/>
      <c r="L67" s="21"/>
    </row>
    <row r="68" hidden="1">
      <c r="B68" s="21"/>
      <c r="L68" s="21"/>
    </row>
    <row r="69" hidden="1">
      <c r="B69" s="21"/>
      <c r="L69" s="21"/>
    </row>
    <row r="70" hidden="1">
      <c r="B70" s="21"/>
      <c r="L70" s="21"/>
    </row>
    <row r="71" hidden="1">
      <c r="B71" s="21"/>
      <c r="L71" s="21"/>
    </row>
    <row r="72" hidden="1">
      <c r="B72" s="21"/>
      <c r="L72" s="21"/>
    </row>
    <row r="73" hidden="1">
      <c r="B73" s="21"/>
      <c r="L73" s="21"/>
    </row>
    <row r="74" hidden="1">
      <c r="B74" s="21"/>
      <c r="L74" s="21"/>
    </row>
    <row r="75" hidden="1">
      <c r="B75" s="21"/>
      <c r="L75" s="21"/>
    </row>
    <row r="76" hidden="1" s="2" customFormat="1">
      <c r="A76" s="39"/>
      <c r="B76" s="45"/>
      <c r="C76" s="39"/>
      <c r="D76" s="166" t="s">
        <v>52</v>
      </c>
      <c r="E76" s="167"/>
      <c r="F76" s="168" t="s">
        <v>53</v>
      </c>
      <c r="G76" s="166" t="s">
        <v>52</v>
      </c>
      <c r="H76" s="167"/>
      <c r="I76" s="167"/>
      <c r="J76" s="169" t="s">
        <v>53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hidden="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hidden="1"/>
    <row r="79" hidden="1"/>
    <row r="80" hidden="1"/>
    <row r="81" hidden="1" s="2" customFormat="1" ht="6.96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hidden="1" s="2" customFormat="1" ht="24.96" customHeight="1">
      <c r="A82" s="39"/>
      <c r="B82" s="40"/>
      <c r="C82" s="24" t="s">
        <v>94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hidden="1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hidden="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hidden="1" s="2" customFormat="1" ht="16.5" customHeight="1">
      <c r="A85" s="39"/>
      <c r="B85" s="40"/>
      <c r="C85" s="41"/>
      <c r="D85" s="41"/>
      <c r="E85" s="175" t="str">
        <f>E7</f>
        <v>Oprava místních komunikací_Mnichovo Hradiště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hidden="1" s="2" customFormat="1" ht="12" customHeight="1">
      <c r="A86" s="39"/>
      <c r="B86" s="40"/>
      <c r="C86" s="33" t="s">
        <v>92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hidden="1" s="2" customFormat="1" ht="16.5" customHeight="1">
      <c r="A87" s="39"/>
      <c r="B87" s="40"/>
      <c r="C87" s="41"/>
      <c r="D87" s="41"/>
      <c r="E87" s="77" t="str">
        <f>E9</f>
        <v>02 - ulice Na Průhonu, Mnichovo Hradiště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hidden="1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hidden="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2. 3. 2024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hidden="1" s="2" customFormat="1" ht="6.96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hidden="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>Město Mnichovo Hradiště</v>
      </c>
      <c r="G91" s="41"/>
      <c r="H91" s="41"/>
      <c r="I91" s="33" t="s">
        <v>32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hidden="1" s="2" customFormat="1" ht="15.15" customHeight="1">
      <c r="A92" s="39"/>
      <c r="B92" s="40"/>
      <c r="C92" s="33" t="s">
        <v>30</v>
      </c>
      <c r="D92" s="41"/>
      <c r="E92" s="41"/>
      <c r="F92" s="28" t="str">
        <f>IF(E18="","",E18)</f>
        <v>Vyplň údaj</v>
      </c>
      <c r="G92" s="41"/>
      <c r="H92" s="41"/>
      <c r="I92" s="33" t="s">
        <v>34</v>
      </c>
      <c r="J92" s="37" t="str">
        <f>E24</f>
        <v>František Beránek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hidden="1" s="2" customFormat="1" ht="10.32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hidden="1" s="2" customFormat="1" ht="29.28" customHeight="1">
      <c r="A94" s="39"/>
      <c r="B94" s="40"/>
      <c r="C94" s="176" t="s">
        <v>95</v>
      </c>
      <c r="D94" s="177"/>
      <c r="E94" s="177"/>
      <c r="F94" s="177"/>
      <c r="G94" s="177"/>
      <c r="H94" s="177"/>
      <c r="I94" s="177"/>
      <c r="J94" s="178" t="s">
        <v>96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hidden="1" s="2" customFormat="1" ht="10.32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hidden="1" s="2" customFormat="1" ht="22.8" customHeight="1">
      <c r="A96" s="39"/>
      <c r="B96" s="40"/>
      <c r="C96" s="179" t="s">
        <v>97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98</v>
      </c>
    </row>
    <row r="97" hidden="1" s="9" customFormat="1" ht="24.96" customHeight="1">
      <c r="A97" s="9"/>
      <c r="B97" s="180"/>
      <c r="C97" s="181"/>
      <c r="D97" s="182" t="s">
        <v>99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6"/>
      <c r="C98" s="187"/>
      <c r="D98" s="188" t="s">
        <v>100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6"/>
      <c r="C99" s="187"/>
      <c r="D99" s="188" t="s">
        <v>101</v>
      </c>
      <c r="E99" s="189"/>
      <c r="F99" s="189"/>
      <c r="G99" s="189"/>
      <c r="H99" s="189"/>
      <c r="I99" s="189"/>
      <c r="J99" s="190">
        <f>J152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6"/>
      <c r="C100" s="187"/>
      <c r="D100" s="188" t="s">
        <v>102</v>
      </c>
      <c r="E100" s="189"/>
      <c r="F100" s="189"/>
      <c r="G100" s="189"/>
      <c r="H100" s="189"/>
      <c r="I100" s="189"/>
      <c r="J100" s="190">
        <f>J173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6"/>
      <c r="C101" s="187"/>
      <c r="D101" s="188" t="s">
        <v>103</v>
      </c>
      <c r="E101" s="189"/>
      <c r="F101" s="189"/>
      <c r="G101" s="189"/>
      <c r="H101" s="189"/>
      <c r="I101" s="189"/>
      <c r="J101" s="190">
        <f>J175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6"/>
      <c r="C102" s="187"/>
      <c r="D102" s="188" t="s">
        <v>104</v>
      </c>
      <c r="E102" s="189"/>
      <c r="F102" s="189"/>
      <c r="G102" s="189"/>
      <c r="H102" s="189"/>
      <c r="I102" s="189"/>
      <c r="J102" s="190">
        <f>J189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6"/>
      <c r="C103" s="187"/>
      <c r="D103" s="188" t="s">
        <v>105</v>
      </c>
      <c r="E103" s="189"/>
      <c r="F103" s="189"/>
      <c r="G103" s="189"/>
      <c r="H103" s="189"/>
      <c r="I103" s="189"/>
      <c r="J103" s="190">
        <f>J197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80"/>
      <c r="C104" s="181"/>
      <c r="D104" s="182" t="s">
        <v>106</v>
      </c>
      <c r="E104" s="183"/>
      <c r="F104" s="183"/>
      <c r="G104" s="183"/>
      <c r="H104" s="183"/>
      <c r="I104" s="183"/>
      <c r="J104" s="184">
        <f>J201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6"/>
      <c r="C105" s="187"/>
      <c r="D105" s="188" t="s">
        <v>107</v>
      </c>
      <c r="E105" s="189"/>
      <c r="F105" s="189"/>
      <c r="G105" s="189"/>
      <c r="H105" s="189"/>
      <c r="I105" s="189"/>
      <c r="J105" s="190">
        <f>J202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6"/>
      <c r="C106" s="187"/>
      <c r="D106" s="188" t="s">
        <v>108</v>
      </c>
      <c r="E106" s="189"/>
      <c r="F106" s="189"/>
      <c r="G106" s="189"/>
      <c r="H106" s="189"/>
      <c r="I106" s="189"/>
      <c r="J106" s="190">
        <f>J204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2" customFormat="1" ht="21.84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hidden="1" s="2" customFormat="1" ht="6.96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hidden="1"/>
    <row r="110" hidden="1"/>
    <row r="111" hidden="1"/>
    <row r="112" s="2" customFormat="1" ht="6.96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="2" customFormat="1" ht="24.96" customHeight="1">
      <c r="A113" s="39"/>
      <c r="B113" s="40"/>
      <c r="C113" s="24" t="s">
        <v>109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="2" customFormat="1" ht="6.96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="2" customFormat="1" ht="16.5" customHeight="1">
      <c r="A116" s="39"/>
      <c r="B116" s="40"/>
      <c r="C116" s="41"/>
      <c r="D116" s="41"/>
      <c r="E116" s="175" t="str">
        <f>E7</f>
        <v>Oprava místních komunikací_Mnichovo Hradiště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="2" customFormat="1" ht="12" customHeight="1">
      <c r="A117" s="39"/>
      <c r="B117" s="40"/>
      <c r="C117" s="33" t="s">
        <v>92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="2" customFormat="1" ht="16.5" customHeight="1">
      <c r="A118" s="39"/>
      <c r="B118" s="40"/>
      <c r="C118" s="41"/>
      <c r="D118" s="41"/>
      <c r="E118" s="77" t="str">
        <f>E9</f>
        <v>02 - ulice Na Průhonu, Mnichovo Hradiště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="2" customFormat="1" ht="6.96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2. 3. 2024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="2" customFormat="1" ht="6.96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>Město Mnichovo Hradiště</v>
      </c>
      <c r="G122" s="41"/>
      <c r="H122" s="41"/>
      <c r="I122" s="33" t="s">
        <v>32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="2" customFormat="1" ht="15.15" customHeight="1">
      <c r="A123" s="39"/>
      <c r="B123" s="40"/>
      <c r="C123" s="33" t="s">
        <v>30</v>
      </c>
      <c r="D123" s="41"/>
      <c r="E123" s="41"/>
      <c r="F123" s="28" t="str">
        <f>IF(E18="","",E18)</f>
        <v>Vyplň údaj</v>
      </c>
      <c r="G123" s="41"/>
      <c r="H123" s="41"/>
      <c r="I123" s="33" t="s">
        <v>34</v>
      </c>
      <c r="J123" s="37" t="str">
        <f>E24</f>
        <v>František Beránek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="2" customFormat="1" ht="10.32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="11" customFormat="1" ht="29.28" customHeight="1">
      <c r="A125" s="192"/>
      <c r="B125" s="193"/>
      <c r="C125" s="194" t="s">
        <v>110</v>
      </c>
      <c r="D125" s="195" t="s">
        <v>62</v>
      </c>
      <c r="E125" s="195" t="s">
        <v>58</v>
      </c>
      <c r="F125" s="195" t="s">
        <v>59</v>
      </c>
      <c r="G125" s="195" t="s">
        <v>111</v>
      </c>
      <c r="H125" s="195" t="s">
        <v>112</v>
      </c>
      <c r="I125" s="195" t="s">
        <v>113</v>
      </c>
      <c r="J125" s="195" t="s">
        <v>96</v>
      </c>
      <c r="K125" s="196" t="s">
        <v>114</v>
      </c>
      <c r="L125" s="197"/>
      <c r="M125" s="101" t="s">
        <v>1</v>
      </c>
      <c r="N125" s="102" t="s">
        <v>41</v>
      </c>
      <c r="O125" s="102" t="s">
        <v>115</v>
      </c>
      <c r="P125" s="102" t="s">
        <v>116</v>
      </c>
      <c r="Q125" s="102" t="s">
        <v>117</v>
      </c>
      <c r="R125" s="102" t="s">
        <v>118</v>
      </c>
      <c r="S125" s="102" t="s">
        <v>119</v>
      </c>
      <c r="T125" s="103" t="s">
        <v>120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="2" customFormat="1" ht="22.8" customHeight="1">
      <c r="A126" s="39"/>
      <c r="B126" s="40"/>
      <c r="C126" s="108" t="s">
        <v>121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P127+P201</f>
        <v>0</v>
      </c>
      <c r="Q126" s="105"/>
      <c r="R126" s="200">
        <f>R127+R201</f>
        <v>5.3687099999999992</v>
      </c>
      <c r="S126" s="105"/>
      <c r="T126" s="201">
        <f>T127+T201</f>
        <v>51.215000000000003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76</v>
      </c>
      <c r="AU126" s="18" t="s">
        <v>98</v>
      </c>
      <c r="BK126" s="202">
        <f>BK127+BK201</f>
        <v>0</v>
      </c>
    </row>
    <row r="127" s="12" customFormat="1" ht="25.92" customHeight="1">
      <c r="A127" s="12"/>
      <c r="B127" s="203"/>
      <c r="C127" s="204"/>
      <c r="D127" s="205" t="s">
        <v>76</v>
      </c>
      <c r="E127" s="206" t="s">
        <v>122</v>
      </c>
      <c r="F127" s="206" t="s">
        <v>123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P128+P152+P173+P175+P189+P197</f>
        <v>0</v>
      </c>
      <c r="Q127" s="211"/>
      <c r="R127" s="212">
        <f>R128+R152+R173+R175+R189+R197</f>
        <v>5.3687099999999992</v>
      </c>
      <c r="S127" s="211"/>
      <c r="T127" s="213">
        <f>T128+T152+T173+T175+T189+T197</f>
        <v>51.215000000000003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85</v>
      </c>
      <c r="AT127" s="215" t="s">
        <v>76</v>
      </c>
      <c r="AU127" s="215" t="s">
        <v>77</v>
      </c>
      <c r="AY127" s="214" t="s">
        <v>124</v>
      </c>
      <c r="BK127" s="216">
        <f>BK128+BK152+BK173+BK175+BK189+BK197</f>
        <v>0</v>
      </c>
    </row>
    <row r="128" s="12" customFormat="1" ht="22.8" customHeight="1">
      <c r="A128" s="12"/>
      <c r="B128" s="203"/>
      <c r="C128" s="204"/>
      <c r="D128" s="205" t="s">
        <v>76</v>
      </c>
      <c r="E128" s="217" t="s">
        <v>85</v>
      </c>
      <c r="F128" s="217" t="s">
        <v>125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SUM(P129:P151)</f>
        <v>0</v>
      </c>
      <c r="Q128" s="211"/>
      <c r="R128" s="212">
        <f>SUM(R129:R151)</f>
        <v>0.011220000000000001</v>
      </c>
      <c r="S128" s="211"/>
      <c r="T128" s="213">
        <f>SUM(T129:T151)</f>
        <v>44.885000000000005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85</v>
      </c>
      <c r="AT128" s="215" t="s">
        <v>76</v>
      </c>
      <c r="AU128" s="215" t="s">
        <v>85</v>
      </c>
      <c r="AY128" s="214" t="s">
        <v>124</v>
      </c>
      <c r="BK128" s="216">
        <f>SUM(BK129:BK151)</f>
        <v>0</v>
      </c>
    </row>
    <row r="129" s="2" customFormat="1" ht="24.15" customHeight="1">
      <c r="A129" s="39"/>
      <c r="B129" s="40"/>
      <c r="C129" s="219" t="s">
        <v>87</v>
      </c>
      <c r="D129" s="219" t="s">
        <v>126</v>
      </c>
      <c r="E129" s="220" t="s">
        <v>142</v>
      </c>
      <c r="F129" s="221" t="s">
        <v>143</v>
      </c>
      <c r="G129" s="222" t="s">
        <v>129</v>
      </c>
      <c r="H129" s="223">
        <v>77</v>
      </c>
      <c r="I129" s="224"/>
      <c r="J129" s="225">
        <f>ROUND(I129*H129,2)</f>
        <v>0</v>
      </c>
      <c r="K129" s="221" t="s">
        <v>130</v>
      </c>
      <c r="L129" s="45"/>
      <c r="M129" s="226" t="s">
        <v>1</v>
      </c>
      <c r="N129" s="227" t="s">
        <v>42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0.17000000000000001</v>
      </c>
      <c r="T129" s="229">
        <f>S129*H129</f>
        <v>13.090000000000002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131</v>
      </c>
      <c r="AT129" s="230" t="s">
        <v>126</v>
      </c>
      <c r="AU129" s="230" t="s">
        <v>87</v>
      </c>
      <c r="AY129" s="18" t="s">
        <v>124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85</v>
      </c>
      <c r="BK129" s="231">
        <f>ROUND(I129*H129,2)</f>
        <v>0</v>
      </c>
      <c r="BL129" s="18" t="s">
        <v>131</v>
      </c>
      <c r="BM129" s="230" t="s">
        <v>385</v>
      </c>
    </row>
    <row r="130" s="13" customFormat="1">
      <c r="A130" s="13"/>
      <c r="B130" s="232"/>
      <c r="C130" s="233"/>
      <c r="D130" s="234" t="s">
        <v>133</v>
      </c>
      <c r="E130" s="235" t="s">
        <v>1</v>
      </c>
      <c r="F130" s="236" t="s">
        <v>386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133</v>
      </c>
      <c r="AU130" s="242" t="s">
        <v>87</v>
      </c>
      <c r="AV130" s="13" t="s">
        <v>85</v>
      </c>
      <c r="AW130" s="13" t="s">
        <v>33</v>
      </c>
      <c r="AX130" s="13" t="s">
        <v>77</v>
      </c>
      <c r="AY130" s="242" t="s">
        <v>124</v>
      </c>
    </row>
    <row r="131" s="14" customFormat="1">
      <c r="A131" s="14"/>
      <c r="B131" s="243"/>
      <c r="C131" s="244"/>
      <c r="D131" s="234" t="s">
        <v>133</v>
      </c>
      <c r="E131" s="245" t="s">
        <v>1</v>
      </c>
      <c r="F131" s="246" t="s">
        <v>387</v>
      </c>
      <c r="G131" s="244"/>
      <c r="H131" s="247">
        <v>44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133</v>
      </c>
      <c r="AU131" s="253" t="s">
        <v>87</v>
      </c>
      <c r="AV131" s="14" t="s">
        <v>87</v>
      </c>
      <c r="AW131" s="14" t="s">
        <v>33</v>
      </c>
      <c r="AX131" s="14" t="s">
        <v>77</v>
      </c>
      <c r="AY131" s="253" t="s">
        <v>124</v>
      </c>
    </row>
    <row r="132" s="13" customFormat="1">
      <c r="A132" s="13"/>
      <c r="B132" s="232"/>
      <c r="C132" s="233"/>
      <c r="D132" s="234" t="s">
        <v>133</v>
      </c>
      <c r="E132" s="235" t="s">
        <v>1</v>
      </c>
      <c r="F132" s="236" t="s">
        <v>388</v>
      </c>
      <c r="G132" s="233"/>
      <c r="H132" s="235" t="s">
        <v>1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133</v>
      </c>
      <c r="AU132" s="242" t="s">
        <v>87</v>
      </c>
      <c r="AV132" s="13" t="s">
        <v>85</v>
      </c>
      <c r="AW132" s="13" t="s">
        <v>33</v>
      </c>
      <c r="AX132" s="13" t="s">
        <v>77</v>
      </c>
      <c r="AY132" s="242" t="s">
        <v>124</v>
      </c>
    </row>
    <row r="133" s="14" customFormat="1">
      <c r="A133" s="14"/>
      <c r="B133" s="243"/>
      <c r="C133" s="244"/>
      <c r="D133" s="234" t="s">
        <v>133</v>
      </c>
      <c r="E133" s="245" t="s">
        <v>1</v>
      </c>
      <c r="F133" s="246" t="s">
        <v>389</v>
      </c>
      <c r="G133" s="244"/>
      <c r="H133" s="247">
        <v>33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3" t="s">
        <v>133</v>
      </c>
      <c r="AU133" s="253" t="s">
        <v>87</v>
      </c>
      <c r="AV133" s="14" t="s">
        <v>87</v>
      </c>
      <c r="AW133" s="14" t="s">
        <v>33</v>
      </c>
      <c r="AX133" s="14" t="s">
        <v>77</v>
      </c>
      <c r="AY133" s="253" t="s">
        <v>124</v>
      </c>
    </row>
    <row r="134" s="15" customFormat="1">
      <c r="A134" s="15"/>
      <c r="B134" s="254"/>
      <c r="C134" s="255"/>
      <c r="D134" s="234" t="s">
        <v>133</v>
      </c>
      <c r="E134" s="256" t="s">
        <v>1</v>
      </c>
      <c r="F134" s="257" t="s">
        <v>151</v>
      </c>
      <c r="G134" s="255"/>
      <c r="H134" s="258">
        <v>77</v>
      </c>
      <c r="I134" s="259"/>
      <c r="J134" s="255"/>
      <c r="K134" s="255"/>
      <c r="L134" s="260"/>
      <c r="M134" s="261"/>
      <c r="N134" s="262"/>
      <c r="O134" s="262"/>
      <c r="P134" s="262"/>
      <c r="Q134" s="262"/>
      <c r="R134" s="262"/>
      <c r="S134" s="262"/>
      <c r="T134" s="263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4" t="s">
        <v>133</v>
      </c>
      <c r="AU134" s="264" t="s">
        <v>87</v>
      </c>
      <c r="AV134" s="15" t="s">
        <v>131</v>
      </c>
      <c r="AW134" s="15" t="s">
        <v>33</v>
      </c>
      <c r="AX134" s="15" t="s">
        <v>85</v>
      </c>
      <c r="AY134" s="264" t="s">
        <v>124</v>
      </c>
    </row>
    <row r="135" s="2" customFormat="1" ht="24.15" customHeight="1">
      <c r="A135" s="39"/>
      <c r="B135" s="40"/>
      <c r="C135" s="219" t="s">
        <v>141</v>
      </c>
      <c r="D135" s="219" t="s">
        <v>126</v>
      </c>
      <c r="E135" s="220" t="s">
        <v>152</v>
      </c>
      <c r="F135" s="221" t="s">
        <v>153</v>
      </c>
      <c r="G135" s="222" t="s">
        <v>129</v>
      </c>
      <c r="H135" s="223">
        <v>105</v>
      </c>
      <c r="I135" s="224"/>
      <c r="J135" s="225">
        <f>ROUND(I135*H135,2)</f>
        <v>0</v>
      </c>
      <c r="K135" s="221" t="s">
        <v>130</v>
      </c>
      <c r="L135" s="45"/>
      <c r="M135" s="226" t="s">
        <v>1</v>
      </c>
      <c r="N135" s="227" t="s">
        <v>42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0.098000000000000004</v>
      </c>
      <c r="T135" s="229">
        <f>S135*H135</f>
        <v>10.290000000000001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131</v>
      </c>
      <c r="AT135" s="230" t="s">
        <v>126</v>
      </c>
      <c r="AU135" s="230" t="s">
        <v>87</v>
      </c>
      <c r="AY135" s="18" t="s">
        <v>124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85</v>
      </c>
      <c r="BK135" s="231">
        <f>ROUND(I135*H135,2)</f>
        <v>0</v>
      </c>
      <c r="BL135" s="18" t="s">
        <v>131</v>
      </c>
      <c r="BM135" s="230" t="s">
        <v>390</v>
      </c>
    </row>
    <row r="136" s="13" customFormat="1">
      <c r="A136" s="13"/>
      <c r="B136" s="232"/>
      <c r="C136" s="233"/>
      <c r="D136" s="234" t="s">
        <v>133</v>
      </c>
      <c r="E136" s="235" t="s">
        <v>1</v>
      </c>
      <c r="F136" s="236" t="s">
        <v>386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133</v>
      </c>
      <c r="AU136" s="242" t="s">
        <v>87</v>
      </c>
      <c r="AV136" s="13" t="s">
        <v>85</v>
      </c>
      <c r="AW136" s="13" t="s">
        <v>33</v>
      </c>
      <c r="AX136" s="13" t="s">
        <v>77</v>
      </c>
      <c r="AY136" s="242" t="s">
        <v>124</v>
      </c>
    </row>
    <row r="137" s="14" customFormat="1">
      <c r="A137" s="14"/>
      <c r="B137" s="243"/>
      <c r="C137" s="244"/>
      <c r="D137" s="234" t="s">
        <v>133</v>
      </c>
      <c r="E137" s="245" t="s">
        <v>1</v>
      </c>
      <c r="F137" s="246" t="s">
        <v>387</v>
      </c>
      <c r="G137" s="244"/>
      <c r="H137" s="247">
        <v>44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133</v>
      </c>
      <c r="AU137" s="253" t="s">
        <v>87</v>
      </c>
      <c r="AV137" s="14" t="s">
        <v>87</v>
      </c>
      <c r="AW137" s="14" t="s">
        <v>33</v>
      </c>
      <c r="AX137" s="14" t="s">
        <v>77</v>
      </c>
      <c r="AY137" s="253" t="s">
        <v>124</v>
      </c>
    </row>
    <row r="138" s="13" customFormat="1">
      <c r="A138" s="13"/>
      <c r="B138" s="232"/>
      <c r="C138" s="233"/>
      <c r="D138" s="234" t="s">
        <v>133</v>
      </c>
      <c r="E138" s="235" t="s">
        <v>1</v>
      </c>
      <c r="F138" s="236" t="s">
        <v>388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133</v>
      </c>
      <c r="AU138" s="242" t="s">
        <v>87</v>
      </c>
      <c r="AV138" s="13" t="s">
        <v>85</v>
      </c>
      <c r="AW138" s="13" t="s">
        <v>33</v>
      </c>
      <c r="AX138" s="13" t="s">
        <v>77</v>
      </c>
      <c r="AY138" s="242" t="s">
        <v>124</v>
      </c>
    </row>
    <row r="139" s="14" customFormat="1">
      <c r="A139" s="14"/>
      <c r="B139" s="243"/>
      <c r="C139" s="244"/>
      <c r="D139" s="234" t="s">
        <v>133</v>
      </c>
      <c r="E139" s="245" t="s">
        <v>1</v>
      </c>
      <c r="F139" s="246" t="s">
        <v>389</v>
      </c>
      <c r="G139" s="244"/>
      <c r="H139" s="247">
        <v>33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133</v>
      </c>
      <c r="AU139" s="253" t="s">
        <v>87</v>
      </c>
      <c r="AV139" s="14" t="s">
        <v>87</v>
      </c>
      <c r="AW139" s="14" t="s">
        <v>33</v>
      </c>
      <c r="AX139" s="14" t="s">
        <v>77</v>
      </c>
      <c r="AY139" s="253" t="s">
        <v>124</v>
      </c>
    </row>
    <row r="140" s="13" customFormat="1">
      <c r="A140" s="13"/>
      <c r="B140" s="232"/>
      <c r="C140" s="233"/>
      <c r="D140" s="234" t="s">
        <v>133</v>
      </c>
      <c r="E140" s="235" t="s">
        <v>1</v>
      </c>
      <c r="F140" s="236" t="s">
        <v>391</v>
      </c>
      <c r="G140" s="233"/>
      <c r="H140" s="235" t="s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133</v>
      </c>
      <c r="AU140" s="242" t="s">
        <v>87</v>
      </c>
      <c r="AV140" s="13" t="s">
        <v>85</v>
      </c>
      <c r="AW140" s="13" t="s">
        <v>33</v>
      </c>
      <c r="AX140" s="13" t="s">
        <v>77</v>
      </c>
      <c r="AY140" s="242" t="s">
        <v>124</v>
      </c>
    </row>
    <row r="141" s="14" customFormat="1">
      <c r="A141" s="14"/>
      <c r="B141" s="243"/>
      <c r="C141" s="244"/>
      <c r="D141" s="234" t="s">
        <v>133</v>
      </c>
      <c r="E141" s="245" t="s">
        <v>1</v>
      </c>
      <c r="F141" s="246" t="s">
        <v>392</v>
      </c>
      <c r="G141" s="244"/>
      <c r="H141" s="247">
        <v>28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133</v>
      </c>
      <c r="AU141" s="253" t="s">
        <v>87</v>
      </c>
      <c r="AV141" s="14" t="s">
        <v>87</v>
      </c>
      <c r="AW141" s="14" t="s">
        <v>33</v>
      </c>
      <c r="AX141" s="14" t="s">
        <v>77</v>
      </c>
      <c r="AY141" s="253" t="s">
        <v>124</v>
      </c>
    </row>
    <row r="142" s="15" customFormat="1">
      <c r="A142" s="15"/>
      <c r="B142" s="254"/>
      <c r="C142" s="255"/>
      <c r="D142" s="234" t="s">
        <v>133</v>
      </c>
      <c r="E142" s="256" t="s">
        <v>1</v>
      </c>
      <c r="F142" s="257" t="s">
        <v>151</v>
      </c>
      <c r="G142" s="255"/>
      <c r="H142" s="258">
        <v>105</v>
      </c>
      <c r="I142" s="259"/>
      <c r="J142" s="255"/>
      <c r="K142" s="255"/>
      <c r="L142" s="260"/>
      <c r="M142" s="261"/>
      <c r="N142" s="262"/>
      <c r="O142" s="262"/>
      <c r="P142" s="262"/>
      <c r="Q142" s="262"/>
      <c r="R142" s="262"/>
      <c r="S142" s="262"/>
      <c r="T142" s="263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64" t="s">
        <v>133</v>
      </c>
      <c r="AU142" s="264" t="s">
        <v>87</v>
      </c>
      <c r="AV142" s="15" t="s">
        <v>131</v>
      </c>
      <c r="AW142" s="15" t="s">
        <v>33</v>
      </c>
      <c r="AX142" s="15" t="s">
        <v>85</v>
      </c>
      <c r="AY142" s="264" t="s">
        <v>124</v>
      </c>
    </row>
    <row r="143" s="2" customFormat="1" ht="33" customHeight="1">
      <c r="A143" s="39"/>
      <c r="B143" s="40"/>
      <c r="C143" s="219" t="s">
        <v>165</v>
      </c>
      <c r="D143" s="219" t="s">
        <v>126</v>
      </c>
      <c r="E143" s="220" t="s">
        <v>178</v>
      </c>
      <c r="F143" s="221" t="s">
        <v>179</v>
      </c>
      <c r="G143" s="222" t="s">
        <v>129</v>
      </c>
      <c r="H143" s="223">
        <v>187</v>
      </c>
      <c r="I143" s="224"/>
      <c r="J143" s="225">
        <f>ROUND(I143*H143,2)</f>
        <v>0</v>
      </c>
      <c r="K143" s="221" t="s">
        <v>130</v>
      </c>
      <c r="L143" s="45"/>
      <c r="M143" s="226" t="s">
        <v>1</v>
      </c>
      <c r="N143" s="227" t="s">
        <v>42</v>
      </c>
      <c r="O143" s="92"/>
      <c r="P143" s="228">
        <f>O143*H143</f>
        <v>0</v>
      </c>
      <c r="Q143" s="228">
        <v>6.0000000000000002E-05</v>
      </c>
      <c r="R143" s="228">
        <f>Q143*H143</f>
        <v>0.011220000000000001</v>
      </c>
      <c r="S143" s="228">
        <v>0.11500000000000001</v>
      </c>
      <c r="T143" s="229">
        <f>S143*H143</f>
        <v>21.505000000000003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131</v>
      </c>
      <c r="AT143" s="230" t="s">
        <v>126</v>
      </c>
      <c r="AU143" s="230" t="s">
        <v>87</v>
      </c>
      <c r="AY143" s="18" t="s">
        <v>124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85</v>
      </c>
      <c r="BK143" s="231">
        <f>ROUND(I143*H143,2)</f>
        <v>0</v>
      </c>
      <c r="BL143" s="18" t="s">
        <v>131</v>
      </c>
      <c r="BM143" s="230" t="s">
        <v>393</v>
      </c>
    </row>
    <row r="144" s="13" customFormat="1">
      <c r="A144" s="13"/>
      <c r="B144" s="232"/>
      <c r="C144" s="233"/>
      <c r="D144" s="234" t="s">
        <v>133</v>
      </c>
      <c r="E144" s="235" t="s">
        <v>1</v>
      </c>
      <c r="F144" s="236" t="s">
        <v>394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133</v>
      </c>
      <c r="AU144" s="242" t="s">
        <v>87</v>
      </c>
      <c r="AV144" s="13" t="s">
        <v>85</v>
      </c>
      <c r="AW144" s="13" t="s">
        <v>33</v>
      </c>
      <c r="AX144" s="13" t="s">
        <v>77</v>
      </c>
      <c r="AY144" s="242" t="s">
        <v>124</v>
      </c>
    </row>
    <row r="145" s="14" customFormat="1">
      <c r="A145" s="14"/>
      <c r="B145" s="243"/>
      <c r="C145" s="244"/>
      <c r="D145" s="234" t="s">
        <v>133</v>
      </c>
      <c r="E145" s="245" t="s">
        <v>1</v>
      </c>
      <c r="F145" s="246" t="s">
        <v>395</v>
      </c>
      <c r="G145" s="244"/>
      <c r="H145" s="247">
        <v>187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133</v>
      </c>
      <c r="AU145" s="253" t="s">
        <v>87</v>
      </c>
      <c r="AV145" s="14" t="s">
        <v>87</v>
      </c>
      <c r="AW145" s="14" t="s">
        <v>33</v>
      </c>
      <c r="AX145" s="14" t="s">
        <v>85</v>
      </c>
      <c r="AY145" s="253" t="s">
        <v>124</v>
      </c>
    </row>
    <row r="146" s="2" customFormat="1" ht="24.15" customHeight="1">
      <c r="A146" s="39"/>
      <c r="B146" s="40"/>
      <c r="C146" s="219" t="s">
        <v>177</v>
      </c>
      <c r="D146" s="219" t="s">
        <v>126</v>
      </c>
      <c r="E146" s="220" t="s">
        <v>193</v>
      </c>
      <c r="F146" s="221" t="s">
        <v>194</v>
      </c>
      <c r="G146" s="222" t="s">
        <v>129</v>
      </c>
      <c r="H146" s="223">
        <v>77</v>
      </c>
      <c r="I146" s="224"/>
      <c r="J146" s="225">
        <f>ROUND(I146*H146,2)</f>
        <v>0</v>
      </c>
      <c r="K146" s="221" t="s">
        <v>130</v>
      </c>
      <c r="L146" s="45"/>
      <c r="M146" s="226" t="s">
        <v>1</v>
      </c>
      <c r="N146" s="227" t="s">
        <v>42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131</v>
      </c>
      <c r="AT146" s="230" t="s">
        <v>126</v>
      </c>
      <c r="AU146" s="230" t="s">
        <v>87</v>
      </c>
      <c r="AY146" s="18" t="s">
        <v>124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85</v>
      </c>
      <c r="BK146" s="231">
        <f>ROUND(I146*H146,2)</f>
        <v>0</v>
      </c>
      <c r="BL146" s="18" t="s">
        <v>131</v>
      </c>
      <c r="BM146" s="230" t="s">
        <v>396</v>
      </c>
    </row>
    <row r="147" s="13" customFormat="1">
      <c r="A147" s="13"/>
      <c r="B147" s="232"/>
      <c r="C147" s="233"/>
      <c r="D147" s="234" t="s">
        <v>133</v>
      </c>
      <c r="E147" s="235" t="s">
        <v>1</v>
      </c>
      <c r="F147" s="236" t="s">
        <v>386</v>
      </c>
      <c r="G147" s="233"/>
      <c r="H147" s="235" t="s">
        <v>1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133</v>
      </c>
      <c r="AU147" s="242" t="s">
        <v>87</v>
      </c>
      <c r="AV147" s="13" t="s">
        <v>85</v>
      </c>
      <c r="AW147" s="13" t="s">
        <v>33</v>
      </c>
      <c r="AX147" s="13" t="s">
        <v>77</v>
      </c>
      <c r="AY147" s="242" t="s">
        <v>124</v>
      </c>
    </row>
    <row r="148" s="14" customFormat="1">
      <c r="A148" s="14"/>
      <c r="B148" s="243"/>
      <c r="C148" s="244"/>
      <c r="D148" s="234" t="s">
        <v>133</v>
      </c>
      <c r="E148" s="245" t="s">
        <v>1</v>
      </c>
      <c r="F148" s="246" t="s">
        <v>387</v>
      </c>
      <c r="G148" s="244"/>
      <c r="H148" s="247">
        <v>44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133</v>
      </c>
      <c r="AU148" s="253" t="s">
        <v>87</v>
      </c>
      <c r="AV148" s="14" t="s">
        <v>87</v>
      </c>
      <c r="AW148" s="14" t="s">
        <v>33</v>
      </c>
      <c r="AX148" s="14" t="s">
        <v>77</v>
      </c>
      <c r="AY148" s="253" t="s">
        <v>124</v>
      </c>
    </row>
    <row r="149" s="13" customFormat="1">
      <c r="A149" s="13"/>
      <c r="B149" s="232"/>
      <c r="C149" s="233"/>
      <c r="D149" s="234" t="s">
        <v>133</v>
      </c>
      <c r="E149" s="235" t="s">
        <v>1</v>
      </c>
      <c r="F149" s="236" t="s">
        <v>388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133</v>
      </c>
      <c r="AU149" s="242" t="s">
        <v>87</v>
      </c>
      <c r="AV149" s="13" t="s">
        <v>85</v>
      </c>
      <c r="AW149" s="13" t="s">
        <v>33</v>
      </c>
      <c r="AX149" s="13" t="s">
        <v>77</v>
      </c>
      <c r="AY149" s="242" t="s">
        <v>124</v>
      </c>
    </row>
    <row r="150" s="14" customFormat="1">
      <c r="A150" s="14"/>
      <c r="B150" s="243"/>
      <c r="C150" s="244"/>
      <c r="D150" s="234" t="s">
        <v>133</v>
      </c>
      <c r="E150" s="245" t="s">
        <v>1</v>
      </c>
      <c r="F150" s="246" t="s">
        <v>389</v>
      </c>
      <c r="G150" s="244"/>
      <c r="H150" s="247">
        <v>33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133</v>
      </c>
      <c r="AU150" s="253" t="s">
        <v>87</v>
      </c>
      <c r="AV150" s="14" t="s">
        <v>87</v>
      </c>
      <c r="AW150" s="14" t="s">
        <v>33</v>
      </c>
      <c r="AX150" s="14" t="s">
        <v>77</v>
      </c>
      <c r="AY150" s="253" t="s">
        <v>124</v>
      </c>
    </row>
    <row r="151" s="15" customFormat="1">
      <c r="A151" s="15"/>
      <c r="B151" s="254"/>
      <c r="C151" s="255"/>
      <c r="D151" s="234" t="s">
        <v>133</v>
      </c>
      <c r="E151" s="256" t="s">
        <v>1</v>
      </c>
      <c r="F151" s="257" t="s">
        <v>151</v>
      </c>
      <c r="G151" s="255"/>
      <c r="H151" s="258">
        <v>77</v>
      </c>
      <c r="I151" s="259"/>
      <c r="J151" s="255"/>
      <c r="K151" s="255"/>
      <c r="L151" s="260"/>
      <c r="M151" s="261"/>
      <c r="N151" s="262"/>
      <c r="O151" s="262"/>
      <c r="P151" s="262"/>
      <c r="Q151" s="262"/>
      <c r="R151" s="262"/>
      <c r="S151" s="262"/>
      <c r="T151" s="263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4" t="s">
        <v>133</v>
      </c>
      <c r="AU151" s="264" t="s">
        <v>87</v>
      </c>
      <c r="AV151" s="15" t="s">
        <v>131</v>
      </c>
      <c r="AW151" s="15" t="s">
        <v>33</v>
      </c>
      <c r="AX151" s="15" t="s">
        <v>85</v>
      </c>
      <c r="AY151" s="264" t="s">
        <v>124</v>
      </c>
    </row>
    <row r="152" s="12" customFormat="1" ht="22.8" customHeight="1">
      <c r="A152" s="12"/>
      <c r="B152" s="203"/>
      <c r="C152" s="204"/>
      <c r="D152" s="205" t="s">
        <v>76</v>
      </c>
      <c r="E152" s="217" t="s">
        <v>165</v>
      </c>
      <c r="F152" s="217" t="s">
        <v>202</v>
      </c>
      <c r="G152" s="204"/>
      <c r="H152" s="204"/>
      <c r="I152" s="207"/>
      <c r="J152" s="218">
        <f>BK152</f>
        <v>0</v>
      </c>
      <c r="K152" s="204"/>
      <c r="L152" s="209"/>
      <c r="M152" s="210"/>
      <c r="N152" s="211"/>
      <c r="O152" s="211"/>
      <c r="P152" s="212">
        <f>SUM(P153:P172)</f>
        <v>0</v>
      </c>
      <c r="Q152" s="211"/>
      <c r="R152" s="212">
        <f>SUM(R153:R172)</f>
        <v>4.5499299999999998</v>
      </c>
      <c r="S152" s="211"/>
      <c r="T152" s="213">
        <f>SUM(T153:T172)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14" t="s">
        <v>85</v>
      </c>
      <c r="AT152" s="215" t="s">
        <v>76</v>
      </c>
      <c r="AU152" s="215" t="s">
        <v>85</v>
      </c>
      <c r="AY152" s="214" t="s">
        <v>124</v>
      </c>
      <c r="BK152" s="216">
        <f>SUM(BK153:BK172)</f>
        <v>0</v>
      </c>
    </row>
    <row r="153" s="2" customFormat="1" ht="24.15" customHeight="1">
      <c r="A153" s="39"/>
      <c r="B153" s="40"/>
      <c r="C153" s="219" t="s">
        <v>197</v>
      </c>
      <c r="D153" s="219" t="s">
        <v>126</v>
      </c>
      <c r="E153" s="220" t="s">
        <v>209</v>
      </c>
      <c r="F153" s="221" t="s">
        <v>210</v>
      </c>
      <c r="G153" s="222" t="s">
        <v>211</v>
      </c>
      <c r="H153" s="223">
        <v>21.038</v>
      </c>
      <c r="I153" s="224"/>
      <c r="J153" s="225">
        <f>ROUND(I153*H153,2)</f>
        <v>0</v>
      </c>
      <c r="K153" s="221" t="s">
        <v>1</v>
      </c>
      <c r="L153" s="45"/>
      <c r="M153" s="226" t="s">
        <v>1</v>
      </c>
      <c r="N153" s="227" t="s">
        <v>42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131</v>
      </c>
      <c r="AT153" s="230" t="s">
        <v>126</v>
      </c>
      <c r="AU153" s="230" t="s">
        <v>87</v>
      </c>
      <c r="AY153" s="18" t="s">
        <v>124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85</v>
      </c>
      <c r="BK153" s="231">
        <f>ROUND(I153*H153,2)</f>
        <v>0</v>
      </c>
      <c r="BL153" s="18" t="s">
        <v>131</v>
      </c>
      <c r="BM153" s="230" t="s">
        <v>397</v>
      </c>
    </row>
    <row r="154" s="14" customFormat="1">
      <c r="A154" s="14"/>
      <c r="B154" s="243"/>
      <c r="C154" s="244"/>
      <c r="D154" s="234" t="s">
        <v>133</v>
      </c>
      <c r="E154" s="245" t="s">
        <v>1</v>
      </c>
      <c r="F154" s="246" t="s">
        <v>398</v>
      </c>
      <c r="G154" s="244"/>
      <c r="H154" s="247">
        <v>561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133</v>
      </c>
      <c r="AU154" s="253" t="s">
        <v>87</v>
      </c>
      <c r="AV154" s="14" t="s">
        <v>87</v>
      </c>
      <c r="AW154" s="14" t="s">
        <v>33</v>
      </c>
      <c r="AX154" s="14" t="s">
        <v>77</v>
      </c>
      <c r="AY154" s="253" t="s">
        <v>124</v>
      </c>
    </row>
    <row r="155" s="16" customFormat="1">
      <c r="A155" s="16"/>
      <c r="B155" s="265"/>
      <c r="C155" s="266"/>
      <c r="D155" s="234" t="s">
        <v>133</v>
      </c>
      <c r="E155" s="267" t="s">
        <v>1</v>
      </c>
      <c r="F155" s="268" t="s">
        <v>219</v>
      </c>
      <c r="G155" s="266"/>
      <c r="H155" s="269">
        <v>561</v>
      </c>
      <c r="I155" s="270"/>
      <c r="J155" s="266"/>
      <c r="K155" s="266"/>
      <c r="L155" s="271"/>
      <c r="M155" s="272"/>
      <c r="N155" s="273"/>
      <c r="O155" s="273"/>
      <c r="P155" s="273"/>
      <c r="Q155" s="273"/>
      <c r="R155" s="273"/>
      <c r="S155" s="273"/>
      <c r="T155" s="274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T155" s="275" t="s">
        <v>133</v>
      </c>
      <c r="AU155" s="275" t="s">
        <v>87</v>
      </c>
      <c r="AV155" s="16" t="s">
        <v>141</v>
      </c>
      <c r="AW155" s="16" t="s">
        <v>33</v>
      </c>
      <c r="AX155" s="16" t="s">
        <v>77</v>
      </c>
      <c r="AY155" s="275" t="s">
        <v>124</v>
      </c>
    </row>
    <row r="156" s="13" customFormat="1">
      <c r="A156" s="13"/>
      <c r="B156" s="232"/>
      <c r="C156" s="233"/>
      <c r="D156" s="234" t="s">
        <v>133</v>
      </c>
      <c r="E156" s="235" t="s">
        <v>1</v>
      </c>
      <c r="F156" s="236" t="s">
        <v>220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133</v>
      </c>
      <c r="AU156" s="242" t="s">
        <v>87</v>
      </c>
      <c r="AV156" s="13" t="s">
        <v>85</v>
      </c>
      <c r="AW156" s="13" t="s">
        <v>33</v>
      </c>
      <c r="AX156" s="13" t="s">
        <v>77</v>
      </c>
      <c r="AY156" s="242" t="s">
        <v>124</v>
      </c>
    </row>
    <row r="157" s="14" customFormat="1">
      <c r="A157" s="14"/>
      <c r="B157" s="243"/>
      <c r="C157" s="244"/>
      <c r="D157" s="234" t="s">
        <v>133</v>
      </c>
      <c r="E157" s="245" t="s">
        <v>1</v>
      </c>
      <c r="F157" s="246" t="s">
        <v>399</v>
      </c>
      <c r="G157" s="244"/>
      <c r="H157" s="247">
        <v>21.038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133</v>
      </c>
      <c r="AU157" s="253" t="s">
        <v>87</v>
      </c>
      <c r="AV157" s="14" t="s">
        <v>87</v>
      </c>
      <c r="AW157" s="14" t="s">
        <v>33</v>
      </c>
      <c r="AX157" s="14" t="s">
        <v>85</v>
      </c>
      <c r="AY157" s="253" t="s">
        <v>124</v>
      </c>
    </row>
    <row r="158" s="2" customFormat="1" ht="33" customHeight="1">
      <c r="A158" s="39"/>
      <c r="B158" s="40"/>
      <c r="C158" s="219" t="s">
        <v>203</v>
      </c>
      <c r="D158" s="219" t="s">
        <v>126</v>
      </c>
      <c r="E158" s="220" t="s">
        <v>223</v>
      </c>
      <c r="F158" s="221" t="s">
        <v>224</v>
      </c>
      <c r="G158" s="222" t="s">
        <v>129</v>
      </c>
      <c r="H158" s="223">
        <v>77</v>
      </c>
      <c r="I158" s="224"/>
      <c r="J158" s="225">
        <f>ROUND(I158*H158,2)</f>
        <v>0</v>
      </c>
      <c r="K158" s="221" t="s">
        <v>130</v>
      </c>
      <c r="L158" s="45"/>
      <c r="M158" s="226" t="s">
        <v>1</v>
      </c>
      <c r="N158" s="227" t="s">
        <v>42</v>
      </c>
      <c r="O158" s="92"/>
      <c r="P158" s="228">
        <f>O158*H158</f>
        <v>0</v>
      </c>
      <c r="Q158" s="228">
        <v>0.059089999999999997</v>
      </c>
      <c r="R158" s="228">
        <f>Q158*H158</f>
        <v>4.5499299999999998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131</v>
      </c>
      <c r="AT158" s="230" t="s">
        <v>126</v>
      </c>
      <c r="AU158" s="230" t="s">
        <v>87</v>
      </c>
      <c r="AY158" s="18" t="s">
        <v>124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85</v>
      </c>
      <c r="BK158" s="231">
        <f>ROUND(I158*H158,2)</f>
        <v>0</v>
      </c>
      <c r="BL158" s="18" t="s">
        <v>131</v>
      </c>
      <c r="BM158" s="230" t="s">
        <v>400</v>
      </c>
    </row>
    <row r="159" s="13" customFormat="1">
      <c r="A159" s="13"/>
      <c r="B159" s="232"/>
      <c r="C159" s="233"/>
      <c r="D159" s="234" t="s">
        <v>133</v>
      </c>
      <c r="E159" s="235" t="s">
        <v>1</v>
      </c>
      <c r="F159" s="236" t="s">
        <v>386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133</v>
      </c>
      <c r="AU159" s="242" t="s">
        <v>87</v>
      </c>
      <c r="AV159" s="13" t="s">
        <v>85</v>
      </c>
      <c r="AW159" s="13" t="s">
        <v>33</v>
      </c>
      <c r="AX159" s="13" t="s">
        <v>77</v>
      </c>
      <c r="AY159" s="242" t="s">
        <v>124</v>
      </c>
    </row>
    <row r="160" s="14" customFormat="1">
      <c r="A160" s="14"/>
      <c r="B160" s="243"/>
      <c r="C160" s="244"/>
      <c r="D160" s="234" t="s">
        <v>133</v>
      </c>
      <c r="E160" s="245" t="s">
        <v>1</v>
      </c>
      <c r="F160" s="246" t="s">
        <v>387</v>
      </c>
      <c r="G160" s="244"/>
      <c r="H160" s="247">
        <v>44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133</v>
      </c>
      <c r="AU160" s="253" t="s">
        <v>87</v>
      </c>
      <c r="AV160" s="14" t="s">
        <v>87</v>
      </c>
      <c r="AW160" s="14" t="s">
        <v>33</v>
      </c>
      <c r="AX160" s="14" t="s">
        <v>77</v>
      </c>
      <c r="AY160" s="253" t="s">
        <v>124</v>
      </c>
    </row>
    <row r="161" s="13" customFormat="1">
      <c r="A161" s="13"/>
      <c r="B161" s="232"/>
      <c r="C161" s="233"/>
      <c r="D161" s="234" t="s">
        <v>133</v>
      </c>
      <c r="E161" s="235" t="s">
        <v>1</v>
      </c>
      <c r="F161" s="236" t="s">
        <v>388</v>
      </c>
      <c r="G161" s="233"/>
      <c r="H161" s="235" t="s">
        <v>1</v>
      </c>
      <c r="I161" s="237"/>
      <c r="J161" s="233"/>
      <c r="K161" s="233"/>
      <c r="L161" s="238"/>
      <c r="M161" s="239"/>
      <c r="N161" s="240"/>
      <c r="O161" s="240"/>
      <c r="P161" s="240"/>
      <c r="Q161" s="240"/>
      <c r="R161" s="240"/>
      <c r="S161" s="240"/>
      <c r="T161" s="241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133</v>
      </c>
      <c r="AU161" s="242" t="s">
        <v>87</v>
      </c>
      <c r="AV161" s="13" t="s">
        <v>85</v>
      </c>
      <c r="AW161" s="13" t="s">
        <v>33</v>
      </c>
      <c r="AX161" s="13" t="s">
        <v>77</v>
      </c>
      <c r="AY161" s="242" t="s">
        <v>124</v>
      </c>
    </row>
    <row r="162" s="14" customFormat="1">
      <c r="A162" s="14"/>
      <c r="B162" s="243"/>
      <c r="C162" s="244"/>
      <c r="D162" s="234" t="s">
        <v>133</v>
      </c>
      <c r="E162" s="245" t="s">
        <v>1</v>
      </c>
      <c r="F162" s="246" t="s">
        <v>389</v>
      </c>
      <c r="G162" s="244"/>
      <c r="H162" s="247">
        <v>33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133</v>
      </c>
      <c r="AU162" s="253" t="s">
        <v>87</v>
      </c>
      <c r="AV162" s="14" t="s">
        <v>87</v>
      </c>
      <c r="AW162" s="14" t="s">
        <v>33</v>
      </c>
      <c r="AX162" s="14" t="s">
        <v>77</v>
      </c>
      <c r="AY162" s="253" t="s">
        <v>124</v>
      </c>
    </row>
    <row r="163" s="15" customFormat="1">
      <c r="A163" s="15"/>
      <c r="B163" s="254"/>
      <c r="C163" s="255"/>
      <c r="D163" s="234" t="s">
        <v>133</v>
      </c>
      <c r="E163" s="256" t="s">
        <v>1</v>
      </c>
      <c r="F163" s="257" t="s">
        <v>151</v>
      </c>
      <c r="G163" s="255"/>
      <c r="H163" s="258">
        <v>77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133</v>
      </c>
      <c r="AU163" s="264" t="s">
        <v>87</v>
      </c>
      <c r="AV163" s="15" t="s">
        <v>131</v>
      </c>
      <c r="AW163" s="15" t="s">
        <v>33</v>
      </c>
      <c r="AX163" s="15" t="s">
        <v>85</v>
      </c>
      <c r="AY163" s="264" t="s">
        <v>124</v>
      </c>
    </row>
    <row r="164" s="2" customFormat="1" ht="24.15" customHeight="1">
      <c r="A164" s="39"/>
      <c r="B164" s="40"/>
      <c r="C164" s="219" t="s">
        <v>8</v>
      </c>
      <c r="D164" s="219" t="s">
        <v>126</v>
      </c>
      <c r="E164" s="220" t="s">
        <v>234</v>
      </c>
      <c r="F164" s="221" t="s">
        <v>235</v>
      </c>
      <c r="G164" s="222" t="s">
        <v>129</v>
      </c>
      <c r="H164" s="223">
        <v>77</v>
      </c>
      <c r="I164" s="224"/>
      <c r="J164" s="225">
        <f>ROUND(I164*H164,2)</f>
        <v>0</v>
      </c>
      <c r="K164" s="221" t="s">
        <v>130</v>
      </c>
      <c r="L164" s="45"/>
      <c r="M164" s="226" t="s">
        <v>1</v>
      </c>
      <c r="N164" s="227" t="s">
        <v>42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131</v>
      </c>
      <c r="AT164" s="230" t="s">
        <v>126</v>
      </c>
      <c r="AU164" s="230" t="s">
        <v>87</v>
      </c>
      <c r="AY164" s="18" t="s">
        <v>124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85</v>
      </c>
      <c r="BK164" s="231">
        <f>ROUND(I164*H164,2)</f>
        <v>0</v>
      </c>
      <c r="BL164" s="18" t="s">
        <v>131</v>
      </c>
      <c r="BM164" s="230" t="s">
        <v>401</v>
      </c>
    </row>
    <row r="165" s="13" customFormat="1">
      <c r="A165" s="13"/>
      <c r="B165" s="232"/>
      <c r="C165" s="233"/>
      <c r="D165" s="234" t="s">
        <v>133</v>
      </c>
      <c r="E165" s="235" t="s">
        <v>1</v>
      </c>
      <c r="F165" s="236" t="s">
        <v>386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133</v>
      </c>
      <c r="AU165" s="242" t="s">
        <v>87</v>
      </c>
      <c r="AV165" s="13" t="s">
        <v>85</v>
      </c>
      <c r="AW165" s="13" t="s">
        <v>33</v>
      </c>
      <c r="AX165" s="13" t="s">
        <v>77</v>
      </c>
      <c r="AY165" s="242" t="s">
        <v>124</v>
      </c>
    </row>
    <row r="166" s="14" customFormat="1">
      <c r="A166" s="14"/>
      <c r="B166" s="243"/>
      <c r="C166" s="244"/>
      <c r="D166" s="234" t="s">
        <v>133</v>
      </c>
      <c r="E166" s="245" t="s">
        <v>1</v>
      </c>
      <c r="F166" s="246" t="s">
        <v>387</v>
      </c>
      <c r="G166" s="244"/>
      <c r="H166" s="247">
        <v>44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133</v>
      </c>
      <c r="AU166" s="253" t="s">
        <v>87</v>
      </c>
      <c r="AV166" s="14" t="s">
        <v>87</v>
      </c>
      <c r="AW166" s="14" t="s">
        <v>33</v>
      </c>
      <c r="AX166" s="14" t="s">
        <v>77</v>
      </c>
      <c r="AY166" s="253" t="s">
        <v>124</v>
      </c>
    </row>
    <row r="167" s="13" customFormat="1">
      <c r="A167" s="13"/>
      <c r="B167" s="232"/>
      <c r="C167" s="233"/>
      <c r="D167" s="234" t="s">
        <v>133</v>
      </c>
      <c r="E167" s="235" t="s">
        <v>1</v>
      </c>
      <c r="F167" s="236" t="s">
        <v>388</v>
      </c>
      <c r="G167" s="233"/>
      <c r="H167" s="235" t="s">
        <v>1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133</v>
      </c>
      <c r="AU167" s="242" t="s">
        <v>87</v>
      </c>
      <c r="AV167" s="13" t="s">
        <v>85</v>
      </c>
      <c r="AW167" s="13" t="s">
        <v>33</v>
      </c>
      <c r="AX167" s="13" t="s">
        <v>77</v>
      </c>
      <c r="AY167" s="242" t="s">
        <v>124</v>
      </c>
    </row>
    <row r="168" s="14" customFormat="1">
      <c r="A168" s="14"/>
      <c r="B168" s="243"/>
      <c r="C168" s="244"/>
      <c r="D168" s="234" t="s">
        <v>133</v>
      </c>
      <c r="E168" s="245" t="s">
        <v>1</v>
      </c>
      <c r="F168" s="246" t="s">
        <v>389</v>
      </c>
      <c r="G168" s="244"/>
      <c r="H168" s="247">
        <v>33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133</v>
      </c>
      <c r="AU168" s="253" t="s">
        <v>87</v>
      </c>
      <c r="AV168" s="14" t="s">
        <v>87</v>
      </c>
      <c r="AW168" s="14" t="s">
        <v>33</v>
      </c>
      <c r="AX168" s="14" t="s">
        <v>77</v>
      </c>
      <c r="AY168" s="253" t="s">
        <v>124</v>
      </c>
    </row>
    <row r="169" s="15" customFormat="1">
      <c r="A169" s="15"/>
      <c r="B169" s="254"/>
      <c r="C169" s="255"/>
      <c r="D169" s="234" t="s">
        <v>133</v>
      </c>
      <c r="E169" s="256" t="s">
        <v>1</v>
      </c>
      <c r="F169" s="257" t="s">
        <v>151</v>
      </c>
      <c r="G169" s="255"/>
      <c r="H169" s="258">
        <v>77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4" t="s">
        <v>133</v>
      </c>
      <c r="AU169" s="264" t="s">
        <v>87</v>
      </c>
      <c r="AV169" s="15" t="s">
        <v>131</v>
      </c>
      <c r="AW169" s="15" t="s">
        <v>33</v>
      </c>
      <c r="AX169" s="15" t="s">
        <v>85</v>
      </c>
      <c r="AY169" s="264" t="s">
        <v>124</v>
      </c>
    </row>
    <row r="170" s="2" customFormat="1" ht="24.15" customHeight="1">
      <c r="A170" s="39"/>
      <c r="B170" s="40"/>
      <c r="C170" s="219" t="s">
        <v>222</v>
      </c>
      <c r="D170" s="219" t="s">
        <v>126</v>
      </c>
      <c r="E170" s="220" t="s">
        <v>238</v>
      </c>
      <c r="F170" s="221" t="s">
        <v>239</v>
      </c>
      <c r="G170" s="222" t="s">
        <v>129</v>
      </c>
      <c r="H170" s="223">
        <v>561</v>
      </c>
      <c r="I170" s="224"/>
      <c r="J170" s="225">
        <f>ROUND(I170*H170,2)</f>
        <v>0</v>
      </c>
      <c r="K170" s="221" t="s">
        <v>130</v>
      </c>
      <c r="L170" s="45"/>
      <c r="M170" s="226" t="s">
        <v>1</v>
      </c>
      <c r="N170" s="227" t="s">
        <v>42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131</v>
      </c>
      <c r="AT170" s="230" t="s">
        <v>126</v>
      </c>
      <c r="AU170" s="230" t="s">
        <v>87</v>
      </c>
      <c r="AY170" s="18" t="s">
        <v>124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85</v>
      </c>
      <c r="BK170" s="231">
        <f>ROUND(I170*H170,2)</f>
        <v>0</v>
      </c>
      <c r="BL170" s="18" t="s">
        <v>131</v>
      </c>
      <c r="BM170" s="230" t="s">
        <v>402</v>
      </c>
    </row>
    <row r="171" s="14" customFormat="1">
      <c r="A171" s="14"/>
      <c r="B171" s="243"/>
      <c r="C171" s="244"/>
      <c r="D171" s="234" t="s">
        <v>133</v>
      </c>
      <c r="E171" s="245" t="s">
        <v>1</v>
      </c>
      <c r="F171" s="246" t="s">
        <v>398</v>
      </c>
      <c r="G171" s="244"/>
      <c r="H171" s="247">
        <v>561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133</v>
      </c>
      <c r="AU171" s="253" t="s">
        <v>87</v>
      </c>
      <c r="AV171" s="14" t="s">
        <v>87</v>
      </c>
      <c r="AW171" s="14" t="s">
        <v>33</v>
      </c>
      <c r="AX171" s="14" t="s">
        <v>85</v>
      </c>
      <c r="AY171" s="253" t="s">
        <v>124</v>
      </c>
    </row>
    <row r="172" s="2" customFormat="1" ht="33" customHeight="1">
      <c r="A172" s="39"/>
      <c r="B172" s="40"/>
      <c r="C172" s="219" t="s">
        <v>227</v>
      </c>
      <c r="D172" s="219" t="s">
        <v>126</v>
      </c>
      <c r="E172" s="220" t="s">
        <v>244</v>
      </c>
      <c r="F172" s="221" t="s">
        <v>245</v>
      </c>
      <c r="G172" s="222" t="s">
        <v>129</v>
      </c>
      <c r="H172" s="223">
        <v>561</v>
      </c>
      <c r="I172" s="224"/>
      <c r="J172" s="225">
        <f>ROUND(I172*H172,2)</f>
        <v>0</v>
      </c>
      <c r="K172" s="221" t="s">
        <v>130</v>
      </c>
      <c r="L172" s="45"/>
      <c r="M172" s="226" t="s">
        <v>1</v>
      </c>
      <c r="N172" s="227" t="s">
        <v>42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131</v>
      </c>
      <c r="AT172" s="230" t="s">
        <v>126</v>
      </c>
      <c r="AU172" s="230" t="s">
        <v>87</v>
      </c>
      <c r="AY172" s="18" t="s">
        <v>124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85</v>
      </c>
      <c r="BK172" s="231">
        <f>ROUND(I172*H172,2)</f>
        <v>0</v>
      </c>
      <c r="BL172" s="18" t="s">
        <v>131</v>
      </c>
      <c r="BM172" s="230" t="s">
        <v>403</v>
      </c>
    </row>
    <row r="173" s="12" customFormat="1" ht="22.8" customHeight="1">
      <c r="A173" s="12"/>
      <c r="B173" s="203"/>
      <c r="C173" s="204"/>
      <c r="D173" s="205" t="s">
        <v>76</v>
      </c>
      <c r="E173" s="217" t="s">
        <v>185</v>
      </c>
      <c r="F173" s="217" t="s">
        <v>276</v>
      </c>
      <c r="G173" s="204"/>
      <c r="H173" s="204"/>
      <c r="I173" s="207"/>
      <c r="J173" s="218">
        <f>BK173</f>
        <v>0</v>
      </c>
      <c r="K173" s="204"/>
      <c r="L173" s="209"/>
      <c r="M173" s="210"/>
      <c r="N173" s="211"/>
      <c r="O173" s="211"/>
      <c r="P173" s="212">
        <f>P174</f>
        <v>0</v>
      </c>
      <c r="Q173" s="211"/>
      <c r="R173" s="212">
        <f>R174</f>
        <v>0.71848000000000001</v>
      </c>
      <c r="S173" s="211"/>
      <c r="T173" s="213">
        <f>T174</f>
        <v>0.71999999999999997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4" t="s">
        <v>85</v>
      </c>
      <c r="AT173" s="215" t="s">
        <v>76</v>
      </c>
      <c r="AU173" s="215" t="s">
        <v>85</v>
      </c>
      <c r="AY173" s="214" t="s">
        <v>124</v>
      </c>
      <c r="BK173" s="216">
        <f>BK174</f>
        <v>0</v>
      </c>
    </row>
    <row r="174" s="2" customFormat="1" ht="37.8" customHeight="1">
      <c r="A174" s="39"/>
      <c r="B174" s="40"/>
      <c r="C174" s="219" t="s">
        <v>247</v>
      </c>
      <c r="D174" s="219" t="s">
        <v>126</v>
      </c>
      <c r="E174" s="220" t="s">
        <v>283</v>
      </c>
      <c r="F174" s="221" t="s">
        <v>284</v>
      </c>
      <c r="G174" s="222" t="s">
        <v>280</v>
      </c>
      <c r="H174" s="223">
        <v>1</v>
      </c>
      <c r="I174" s="224"/>
      <c r="J174" s="225">
        <f>ROUND(I174*H174,2)</f>
        <v>0</v>
      </c>
      <c r="K174" s="221" t="s">
        <v>130</v>
      </c>
      <c r="L174" s="45"/>
      <c r="M174" s="226" t="s">
        <v>1</v>
      </c>
      <c r="N174" s="227" t="s">
        <v>42</v>
      </c>
      <c r="O174" s="92"/>
      <c r="P174" s="228">
        <f>O174*H174</f>
        <v>0</v>
      </c>
      <c r="Q174" s="228">
        <v>0.71848000000000001</v>
      </c>
      <c r="R174" s="228">
        <f>Q174*H174</f>
        <v>0.71848000000000001</v>
      </c>
      <c r="S174" s="228">
        <v>0.71999999999999997</v>
      </c>
      <c r="T174" s="229">
        <f>S174*H174</f>
        <v>0.71999999999999997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0" t="s">
        <v>131</v>
      </c>
      <c r="AT174" s="230" t="s">
        <v>126</v>
      </c>
      <c r="AU174" s="230" t="s">
        <v>87</v>
      </c>
      <c r="AY174" s="18" t="s">
        <v>124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8" t="s">
        <v>85</v>
      </c>
      <c r="BK174" s="231">
        <f>ROUND(I174*H174,2)</f>
        <v>0</v>
      </c>
      <c r="BL174" s="18" t="s">
        <v>131</v>
      </c>
      <c r="BM174" s="230" t="s">
        <v>404</v>
      </c>
    </row>
    <row r="175" s="12" customFormat="1" ht="22.8" customHeight="1">
      <c r="A175" s="12"/>
      <c r="B175" s="203"/>
      <c r="C175" s="204"/>
      <c r="D175" s="205" t="s">
        <v>76</v>
      </c>
      <c r="E175" s="217" t="s">
        <v>192</v>
      </c>
      <c r="F175" s="217" t="s">
        <v>292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SUM(P176:P188)</f>
        <v>0</v>
      </c>
      <c r="Q175" s="211"/>
      <c r="R175" s="212">
        <f>SUM(R176:R188)</f>
        <v>0.089079999999999993</v>
      </c>
      <c r="S175" s="211"/>
      <c r="T175" s="213">
        <f>SUM(T176:T188)</f>
        <v>5.6100000000000003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85</v>
      </c>
      <c r="AT175" s="215" t="s">
        <v>76</v>
      </c>
      <c r="AU175" s="215" t="s">
        <v>85</v>
      </c>
      <c r="AY175" s="214" t="s">
        <v>124</v>
      </c>
      <c r="BK175" s="216">
        <f>SUM(BK176:BK188)</f>
        <v>0</v>
      </c>
    </row>
    <row r="176" s="2" customFormat="1" ht="33" customHeight="1">
      <c r="A176" s="39"/>
      <c r="B176" s="40"/>
      <c r="C176" s="219" t="s">
        <v>7</v>
      </c>
      <c r="D176" s="219" t="s">
        <v>126</v>
      </c>
      <c r="E176" s="220" t="s">
        <v>298</v>
      </c>
      <c r="F176" s="221" t="s">
        <v>299</v>
      </c>
      <c r="G176" s="222" t="s">
        <v>188</v>
      </c>
      <c r="H176" s="223">
        <v>28</v>
      </c>
      <c r="I176" s="224"/>
      <c r="J176" s="225">
        <f>ROUND(I176*H176,2)</f>
        <v>0</v>
      </c>
      <c r="K176" s="221" t="s">
        <v>130</v>
      </c>
      <c r="L176" s="45"/>
      <c r="M176" s="226" t="s">
        <v>1</v>
      </c>
      <c r="N176" s="227" t="s">
        <v>42</v>
      </c>
      <c r="O176" s="92"/>
      <c r="P176" s="228">
        <f>O176*H176</f>
        <v>0</v>
      </c>
      <c r="Q176" s="228">
        <v>0.00060999999999999997</v>
      </c>
      <c r="R176" s="228">
        <f>Q176*H176</f>
        <v>0.017079999999999998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131</v>
      </c>
      <c r="AT176" s="230" t="s">
        <v>126</v>
      </c>
      <c r="AU176" s="230" t="s">
        <v>87</v>
      </c>
      <c r="AY176" s="18" t="s">
        <v>124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85</v>
      </c>
      <c r="BK176" s="231">
        <f>ROUND(I176*H176,2)</f>
        <v>0</v>
      </c>
      <c r="BL176" s="18" t="s">
        <v>131</v>
      </c>
      <c r="BM176" s="230" t="s">
        <v>405</v>
      </c>
    </row>
    <row r="177" s="13" customFormat="1">
      <c r="A177" s="13"/>
      <c r="B177" s="232"/>
      <c r="C177" s="233"/>
      <c r="D177" s="234" t="s">
        <v>133</v>
      </c>
      <c r="E177" s="235" t="s">
        <v>1</v>
      </c>
      <c r="F177" s="236" t="s">
        <v>391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133</v>
      </c>
      <c r="AU177" s="242" t="s">
        <v>87</v>
      </c>
      <c r="AV177" s="13" t="s">
        <v>85</v>
      </c>
      <c r="AW177" s="13" t="s">
        <v>33</v>
      </c>
      <c r="AX177" s="13" t="s">
        <v>77</v>
      </c>
      <c r="AY177" s="242" t="s">
        <v>124</v>
      </c>
    </row>
    <row r="178" s="14" customFormat="1">
      <c r="A178" s="14"/>
      <c r="B178" s="243"/>
      <c r="C178" s="244"/>
      <c r="D178" s="234" t="s">
        <v>133</v>
      </c>
      <c r="E178" s="245" t="s">
        <v>1</v>
      </c>
      <c r="F178" s="246" t="s">
        <v>392</v>
      </c>
      <c r="G178" s="244"/>
      <c r="H178" s="247">
        <v>28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133</v>
      </c>
      <c r="AU178" s="253" t="s">
        <v>87</v>
      </c>
      <c r="AV178" s="14" t="s">
        <v>87</v>
      </c>
      <c r="AW178" s="14" t="s">
        <v>33</v>
      </c>
      <c r="AX178" s="14" t="s">
        <v>85</v>
      </c>
      <c r="AY178" s="253" t="s">
        <v>124</v>
      </c>
    </row>
    <row r="179" s="2" customFormat="1" ht="24.15" customHeight="1">
      <c r="A179" s="39"/>
      <c r="B179" s="40"/>
      <c r="C179" s="219" t="s">
        <v>270</v>
      </c>
      <c r="D179" s="219" t="s">
        <v>126</v>
      </c>
      <c r="E179" s="220" t="s">
        <v>308</v>
      </c>
      <c r="F179" s="221" t="s">
        <v>309</v>
      </c>
      <c r="G179" s="222" t="s">
        <v>188</v>
      </c>
      <c r="H179" s="223">
        <v>120</v>
      </c>
      <c r="I179" s="224"/>
      <c r="J179" s="225">
        <f>ROUND(I179*H179,2)</f>
        <v>0</v>
      </c>
      <c r="K179" s="221" t="s">
        <v>1</v>
      </c>
      <c r="L179" s="45"/>
      <c r="M179" s="226" t="s">
        <v>1</v>
      </c>
      <c r="N179" s="227" t="s">
        <v>42</v>
      </c>
      <c r="O179" s="92"/>
      <c r="P179" s="228">
        <f>O179*H179</f>
        <v>0</v>
      </c>
      <c r="Q179" s="228">
        <v>0.00059999999999999995</v>
      </c>
      <c r="R179" s="228">
        <f>Q179*H179</f>
        <v>0.071999999999999995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131</v>
      </c>
      <c r="AT179" s="230" t="s">
        <v>126</v>
      </c>
      <c r="AU179" s="230" t="s">
        <v>87</v>
      </c>
      <c r="AY179" s="18" t="s">
        <v>124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85</v>
      </c>
      <c r="BK179" s="231">
        <f>ROUND(I179*H179,2)</f>
        <v>0</v>
      </c>
      <c r="BL179" s="18" t="s">
        <v>131</v>
      </c>
      <c r="BM179" s="230" t="s">
        <v>406</v>
      </c>
    </row>
    <row r="180" s="13" customFormat="1">
      <c r="A180" s="13"/>
      <c r="B180" s="232"/>
      <c r="C180" s="233"/>
      <c r="D180" s="234" t="s">
        <v>133</v>
      </c>
      <c r="E180" s="235" t="s">
        <v>1</v>
      </c>
      <c r="F180" s="236" t="s">
        <v>407</v>
      </c>
      <c r="G180" s="233"/>
      <c r="H180" s="235" t="s">
        <v>1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133</v>
      </c>
      <c r="AU180" s="242" t="s">
        <v>87</v>
      </c>
      <c r="AV180" s="13" t="s">
        <v>85</v>
      </c>
      <c r="AW180" s="13" t="s">
        <v>33</v>
      </c>
      <c r="AX180" s="13" t="s">
        <v>77</v>
      </c>
      <c r="AY180" s="242" t="s">
        <v>124</v>
      </c>
    </row>
    <row r="181" s="14" customFormat="1">
      <c r="A181" s="14"/>
      <c r="B181" s="243"/>
      <c r="C181" s="244"/>
      <c r="D181" s="234" t="s">
        <v>133</v>
      </c>
      <c r="E181" s="245" t="s">
        <v>1</v>
      </c>
      <c r="F181" s="246" t="s">
        <v>408</v>
      </c>
      <c r="G181" s="244"/>
      <c r="H181" s="247">
        <v>120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133</v>
      </c>
      <c r="AU181" s="253" t="s">
        <v>87</v>
      </c>
      <c r="AV181" s="14" t="s">
        <v>87</v>
      </c>
      <c r="AW181" s="14" t="s">
        <v>33</v>
      </c>
      <c r="AX181" s="14" t="s">
        <v>85</v>
      </c>
      <c r="AY181" s="253" t="s">
        <v>124</v>
      </c>
    </row>
    <row r="182" s="2" customFormat="1" ht="16.5" customHeight="1">
      <c r="A182" s="39"/>
      <c r="B182" s="40"/>
      <c r="C182" s="219" t="s">
        <v>277</v>
      </c>
      <c r="D182" s="219" t="s">
        <v>126</v>
      </c>
      <c r="E182" s="220" t="s">
        <v>314</v>
      </c>
      <c r="F182" s="221" t="s">
        <v>315</v>
      </c>
      <c r="G182" s="222" t="s">
        <v>188</v>
      </c>
      <c r="H182" s="223">
        <v>138</v>
      </c>
      <c r="I182" s="224"/>
      <c r="J182" s="225">
        <f>ROUND(I182*H182,2)</f>
        <v>0</v>
      </c>
      <c r="K182" s="221" t="s">
        <v>130</v>
      </c>
      <c r="L182" s="45"/>
      <c r="M182" s="226" t="s">
        <v>1</v>
      </c>
      <c r="N182" s="227" t="s">
        <v>42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131</v>
      </c>
      <c r="AT182" s="230" t="s">
        <v>126</v>
      </c>
      <c r="AU182" s="230" t="s">
        <v>87</v>
      </c>
      <c r="AY182" s="18" t="s">
        <v>124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85</v>
      </c>
      <c r="BK182" s="231">
        <f>ROUND(I182*H182,2)</f>
        <v>0</v>
      </c>
      <c r="BL182" s="18" t="s">
        <v>131</v>
      </c>
      <c r="BM182" s="230" t="s">
        <v>409</v>
      </c>
    </row>
    <row r="183" s="13" customFormat="1">
      <c r="A183" s="13"/>
      <c r="B183" s="232"/>
      <c r="C183" s="233"/>
      <c r="D183" s="234" t="s">
        <v>133</v>
      </c>
      <c r="E183" s="235" t="s">
        <v>1</v>
      </c>
      <c r="F183" s="236" t="s">
        <v>391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133</v>
      </c>
      <c r="AU183" s="242" t="s">
        <v>87</v>
      </c>
      <c r="AV183" s="13" t="s">
        <v>85</v>
      </c>
      <c r="AW183" s="13" t="s">
        <v>33</v>
      </c>
      <c r="AX183" s="13" t="s">
        <v>77</v>
      </c>
      <c r="AY183" s="242" t="s">
        <v>124</v>
      </c>
    </row>
    <row r="184" s="14" customFormat="1">
      <c r="A184" s="14"/>
      <c r="B184" s="243"/>
      <c r="C184" s="244"/>
      <c r="D184" s="234" t="s">
        <v>133</v>
      </c>
      <c r="E184" s="245" t="s">
        <v>1</v>
      </c>
      <c r="F184" s="246" t="s">
        <v>392</v>
      </c>
      <c r="G184" s="244"/>
      <c r="H184" s="247">
        <v>28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133</v>
      </c>
      <c r="AU184" s="253" t="s">
        <v>87</v>
      </c>
      <c r="AV184" s="14" t="s">
        <v>87</v>
      </c>
      <c r="AW184" s="14" t="s">
        <v>33</v>
      </c>
      <c r="AX184" s="14" t="s">
        <v>77</v>
      </c>
      <c r="AY184" s="253" t="s">
        <v>124</v>
      </c>
    </row>
    <row r="185" s="13" customFormat="1">
      <c r="A185" s="13"/>
      <c r="B185" s="232"/>
      <c r="C185" s="233"/>
      <c r="D185" s="234" t="s">
        <v>133</v>
      </c>
      <c r="E185" s="235" t="s">
        <v>1</v>
      </c>
      <c r="F185" s="236" t="s">
        <v>410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133</v>
      </c>
      <c r="AU185" s="242" t="s">
        <v>87</v>
      </c>
      <c r="AV185" s="13" t="s">
        <v>85</v>
      </c>
      <c r="AW185" s="13" t="s">
        <v>33</v>
      </c>
      <c r="AX185" s="13" t="s">
        <v>77</v>
      </c>
      <c r="AY185" s="242" t="s">
        <v>124</v>
      </c>
    </row>
    <row r="186" s="14" customFormat="1">
      <c r="A186" s="14"/>
      <c r="B186" s="243"/>
      <c r="C186" s="244"/>
      <c r="D186" s="234" t="s">
        <v>133</v>
      </c>
      <c r="E186" s="245" t="s">
        <v>1</v>
      </c>
      <c r="F186" s="246" t="s">
        <v>411</v>
      </c>
      <c r="G186" s="244"/>
      <c r="H186" s="247">
        <v>110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133</v>
      </c>
      <c r="AU186" s="253" t="s">
        <v>87</v>
      </c>
      <c r="AV186" s="14" t="s">
        <v>87</v>
      </c>
      <c r="AW186" s="14" t="s">
        <v>33</v>
      </c>
      <c r="AX186" s="14" t="s">
        <v>77</v>
      </c>
      <c r="AY186" s="253" t="s">
        <v>124</v>
      </c>
    </row>
    <row r="187" s="15" customFormat="1">
      <c r="A187" s="15"/>
      <c r="B187" s="254"/>
      <c r="C187" s="255"/>
      <c r="D187" s="234" t="s">
        <v>133</v>
      </c>
      <c r="E187" s="256" t="s">
        <v>1</v>
      </c>
      <c r="F187" s="257" t="s">
        <v>151</v>
      </c>
      <c r="G187" s="255"/>
      <c r="H187" s="258">
        <v>138</v>
      </c>
      <c r="I187" s="259"/>
      <c r="J187" s="255"/>
      <c r="K187" s="255"/>
      <c r="L187" s="260"/>
      <c r="M187" s="261"/>
      <c r="N187" s="262"/>
      <c r="O187" s="262"/>
      <c r="P187" s="262"/>
      <c r="Q187" s="262"/>
      <c r="R187" s="262"/>
      <c r="S187" s="262"/>
      <c r="T187" s="263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4" t="s">
        <v>133</v>
      </c>
      <c r="AU187" s="264" t="s">
        <v>87</v>
      </c>
      <c r="AV187" s="15" t="s">
        <v>131</v>
      </c>
      <c r="AW187" s="15" t="s">
        <v>33</v>
      </c>
      <c r="AX187" s="15" t="s">
        <v>85</v>
      </c>
      <c r="AY187" s="264" t="s">
        <v>124</v>
      </c>
    </row>
    <row r="188" s="2" customFormat="1" ht="24.15" customHeight="1">
      <c r="A188" s="39"/>
      <c r="B188" s="40"/>
      <c r="C188" s="219" t="s">
        <v>288</v>
      </c>
      <c r="D188" s="219" t="s">
        <v>126</v>
      </c>
      <c r="E188" s="220" t="s">
        <v>322</v>
      </c>
      <c r="F188" s="221" t="s">
        <v>323</v>
      </c>
      <c r="G188" s="222" t="s">
        <v>129</v>
      </c>
      <c r="H188" s="223">
        <v>561</v>
      </c>
      <c r="I188" s="224"/>
      <c r="J188" s="225">
        <f>ROUND(I188*H188,2)</f>
        <v>0</v>
      </c>
      <c r="K188" s="221" t="s">
        <v>130</v>
      </c>
      <c r="L188" s="45"/>
      <c r="M188" s="226" t="s">
        <v>1</v>
      </c>
      <c r="N188" s="227" t="s">
        <v>42</v>
      </c>
      <c r="O188" s="92"/>
      <c r="P188" s="228">
        <f>O188*H188</f>
        <v>0</v>
      </c>
      <c r="Q188" s="228">
        <v>0</v>
      </c>
      <c r="R188" s="228">
        <f>Q188*H188</f>
        <v>0</v>
      </c>
      <c r="S188" s="228">
        <v>0.01</v>
      </c>
      <c r="T188" s="229">
        <f>S188*H188</f>
        <v>5.6100000000000003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0" t="s">
        <v>131</v>
      </c>
      <c r="AT188" s="230" t="s">
        <v>126</v>
      </c>
      <c r="AU188" s="230" t="s">
        <v>87</v>
      </c>
      <c r="AY188" s="18" t="s">
        <v>124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8" t="s">
        <v>85</v>
      </c>
      <c r="BK188" s="231">
        <f>ROUND(I188*H188,2)</f>
        <v>0</v>
      </c>
      <c r="BL188" s="18" t="s">
        <v>131</v>
      </c>
      <c r="BM188" s="230" t="s">
        <v>412</v>
      </c>
    </row>
    <row r="189" s="12" customFormat="1" ht="22.8" customHeight="1">
      <c r="A189" s="12"/>
      <c r="B189" s="203"/>
      <c r="C189" s="204"/>
      <c r="D189" s="205" t="s">
        <v>76</v>
      </c>
      <c r="E189" s="217" t="s">
        <v>330</v>
      </c>
      <c r="F189" s="217" t="s">
        <v>331</v>
      </c>
      <c r="G189" s="204"/>
      <c r="H189" s="204"/>
      <c r="I189" s="207"/>
      <c r="J189" s="218">
        <f>BK189</f>
        <v>0</v>
      </c>
      <c r="K189" s="204"/>
      <c r="L189" s="209"/>
      <c r="M189" s="210"/>
      <c r="N189" s="211"/>
      <c r="O189" s="211"/>
      <c r="P189" s="212">
        <f>SUM(P190:P196)</f>
        <v>0</v>
      </c>
      <c r="Q189" s="211"/>
      <c r="R189" s="212">
        <f>SUM(R190:R196)</f>
        <v>0</v>
      </c>
      <c r="S189" s="211"/>
      <c r="T189" s="213">
        <f>SUM(T190:T196)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4" t="s">
        <v>85</v>
      </c>
      <c r="AT189" s="215" t="s">
        <v>76</v>
      </c>
      <c r="AU189" s="215" t="s">
        <v>85</v>
      </c>
      <c r="AY189" s="214" t="s">
        <v>124</v>
      </c>
      <c r="BK189" s="216">
        <f>SUM(BK190:BK196)</f>
        <v>0</v>
      </c>
    </row>
    <row r="190" s="2" customFormat="1" ht="21.75" customHeight="1">
      <c r="A190" s="39"/>
      <c r="B190" s="40"/>
      <c r="C190" s="219" t="s">
        <v>297</v>
      </c>
      <c r="D190" s="219" t="s">
        <v>126</v>
      </c>
      <c r="E190" s="220" t="s">
        <v>333</v>
      </c>
      <c r="F190" s="221" t="s">
        <v>334</v>
      </c>
      <c r="G190" s="222" t="s">
        <v>211</v>
      </c>
      <c r="H190" s="223">
        <v>51.215000000000003</v>
      </c>
      <c r="I190" s="224"/>
      <c r="J190" s="225">
        <f>ROUND(I190*H190,2)</f>
        <v>0</v>
      </c>
      <c r="K190" s="221" t="s">
        <v>130</v>
      </c>
      <c r="L190" s="45"/>
      <c r="M190" s="226" t="s">
        <v>1</v>
      </c>
      <c r="N190" s="227" t="s">
        <v>42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131</v>
      </c>
      <c r="AT190" s="230" t="s">
        <v>126</v>
      </c>
      <c r="AU190" s="230" t="s">
        <v>87</v>
      </c>
      <c r="AY190" s="18" t="s">
        <v>124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85</v>
      </c>
      <c r="BK190" s="231">
        <f>ROUND(I190*H190,2)</f>
        <v>0</v>
      </c>
      <c r="BL190" s="18" t="s">
        <v>131</v>
      </c>
      <c r="BM190" s="230" t="s">
        <v>413</v>
      </c>
    </row>
    <row r="191" s="2" customFormat="1" ht="24.15" customHeight="1">
      <c r="A191" s="39"/>
      <c r="B191" s="40"/>
      <c r="C191" s="219" t="s">
        <v>307</v>
      </c>
      <c r="D191" s="219" t="s">
        <v>126</v>
      </c>
      <c r="E191" s="220" t="s">
        <v>337</v>
      </c>
      <c r="F191" s="221" t="s">
        <v>338</v>
      </c>
      <c r="G191" s="222" t="s">
        <v>211</v>
      </c>
      <c r="H191" s="223">
        <v>256.07499999999999</v>
      </c>
      <c r="I191" s="224"/>
      <c r="J191" s="225">
        <f>ROUND(I191*H191,2)</f>
        <v>0</v>
      </c>
      <c r="K191" s="221" t="s">
        <v>130</v>
      </c>
      <c r="L191" s="45"/>
      <c r="M191" s="226" t="s">
        <v>1</v>
      </c>
      <c r="N191" s="227" t="s">
        <v>42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131</v>
      </c>
      <c r="AT191" s="230" t="s">
        <v>126</v>
      </c>
      <c r="AU191" s="230" t="s">
        <v>87</v>
      </c>
      <c r="AY191" s="18" t="s">
        <v>124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85</v>
      </c>
      <c r="BK191" s="231">
        <f>ROUND(I191*H191,2)</f>
        <v>0</v>
      </c>
      <c r="BL191" s="18" t="s">
        <v>131</v>
      </c>
      <c r="BM191" s="230" t="s">
        <v>414</v>
      </c>
    </row>
    <row r="192" s="14" customFormat="1">
      <c r="A192" s="14"/>
      <c r="B192" s="243"/>
      <c r="C192" s="244"/>
      <c r="D192" s="234" t="s">
        <v>133</v>
      </c>
      <c r="E192" s="245" t="s">
        <v>1</v>
      </c>
      <c r="F192" s="246" t="s">
        <v>415</v>
      </c>
      <c r="G192" s="244"/>
      <c r="H192" s="247">
        <v>256.07499999999999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133</v>
      </c>
      <c r="AU192" s="253" t="s">
        <v>87</v>
      </c>
      <c r="AV192" s="14" t="s">
        <v>87</v>
      </c>
      <c r="AW192" s="14" t="s">
        <v>33</v>
      </c>
      <c r="AX192" s="14" t="s">
        <v>85</v>
      </c>
      <c r="AY192" s="253" t="s">
        <v>124</v>
      </c>
    </row>
    <row r="193" s="2" customFormat="1" ht="24.15" customHeight="1">
      <c r="A193" s="39"/>
      <c r="B193" s="40"/>
      <c r="C193" s="219" t="s">
        <v>313</v>
      </c>
      <c r="D193" s="219" t="s">
        <v>126</v>
      </c>
      <c r="E193" s="220" t="s">
        <v>342</v>
      </c>
      <c r="F193" s="221" t="s">
        <v>343</v>
      </c>
      <c r="G193" s="222" t="s">
        <v>211</v>
      </c>
      <c r="H193" s="223">
        <v>19.420000000000002</v>
      </c>
      <c r="I193" s="224"/>
      <c r="J193" s="225">
        <f>ROUND(I193*H193,2)</f>
        <v>0</v>
      </c>
      <c r="K193" s="221" t="s">
        <v>130</v>
      </c>
      <c r="L193" s="45"/>
      <c r="M193" s="226" t="s">
        <v>1</v>
      </c>
      <c r="N193" s="227" t="s">
        <v>42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131</v>
      </c>
      <c r="AT193" s="230" t="s">
        <v>126</v>
      </c>
      <c r="AU193" s="230" t="s">
        <v>87</v>
      </c>
      <c r="AY193" s="18" t="s">
        <v>124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85</v>
      </c>
      <c r="BK193" s="231">
        <f>ROUND(I193*H193,2)</f>
        <v>0</v>
      </c>
      <c r="BL193" s="18" t="s">
        <v>131</v>
      </c>
      <c r="BM193" s="230" t="s">
        <v>416</v>
      </c>
    </row>
    <row r="194" s="14" customFormat="1">
      <c r="A194" s="14"/>
      <c r="B194" s="243"/>
      <c r="C194" s="244"/>
      <c r="D194" s="234" t="s">
        <v>133</v>
      </c>
      <c r="E194" s="245" t="s">
        <v>1</v>
      </c>
      <c r="F194" s="246" t="s">
        <v>417</v>
      </c>
      <c r="G194" s="244"/>
      <c r="H194" s="247">
        <v>19.420000000000002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133</v>
      </c>
      <c r="AU194" s="253" t="s">
        <v>87</v>
      </c>
      <c r="AV194" s="14" t="s">
        <v>87</v>
      </c>
      <c r="AW194" s="14" t="s">
        <v>33</v>
      </c>
      <c r="AX194" s="14" t="s">
        <v>85</v>
      </c>
      <c r="AY194" s="253" t="s">
        <v>124</v>
      </c>
    </row>
    <row r="195" s="2" customFormat="1" ht="44.25" customHeight="1">
      <c r="A195" s="39"/>
      <c r="B195" s="40"/>
      <c r="C195" s="219" t="s">
        <v>317</v>
      </c>
      <c r="D195" s="219" t="s">
        <v>126</v>
      </c>
      <c r="E195" s="220" t="s">
        <v>347</v>
      </c>
      <c r="F195" s="221" t="s">
        <v>348</v>
      </c>
      <c r="G195" s="222" t="s">
        <v>211</v>
      </c>
      <c r="H195" s="223">
        <v>10.289999999999999</v>
      </c>
      <c r="I195" s="224"/>
      <c r="J195" s="225">
        <f>ROUND(I195*H195,2)</f>
        <v>0</v>
      </c>
      <c r="K195" s="221" t="s">
        <v>130</v>
      </c>
      <c r="L195" s="45"/>
      <c r="M195" s="226" t="s">
        <v>1</v>
      </c>
      <c r="N195" s="227" t="s">
        <v>42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131</v>
      </c>
      <c r="AT195" s="230" t="s">
        <v>126</v>
      </c>
      <c r="AU195" s="230" t="s">
        <v>87</v>
      </c>
      <c r="AY195" s="18" t="s">
        <v>124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85</v>
      </c>
      <c r="BK195" s="231">
        <f>ROUND(I195*H195,2)</f>
        <v>0</v>
      </c>
      <c r="BL195" s="18" t="s">
        <v>131</v>
      </c>
      <c r="BM195" s="230" t="s">
        <v>418</v>
      </c>
    </row>
    <row r="196" s="14" customFormat="1">
      <c r="A196" s="14"/>
      <c r="B196" s="243"/>
      <c r="C196" s="244"/>
      <c r="D196" s="234" t="s">
        <v>133</v>
      </c>
      <c r="E196" s="245" t="s">
        <v>1</v>
      </c>
      <c r="F196" s="246" t="s">
        <v>419</v>
      </c>
      <c r="G196" s="244"/>
      <c r="H196" s="247">
        <v>10.289999999999999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133</v>
      </c>
      <c r="AU196" s="253" t="s">
        <v>87</v>
      </c>
      <c r="AV196" s="14" t="s">
        <v>87</v>
      </c>
      <c r="AW196" s="14" t="s">
        <v>33</v>
      </c>
      <c r="AX196" s="14" t="s">
        <v>85</v>
      </c>
      <c r="AY196" s="253" t="s">
        <v>124</v>
      </c>
    </row>
    <row r="197" s="12" customFormat="1" ht="22.8" customHeight="1">
      <c r="A197" s="12"/>
      <c r="B197" s="203"/>
      <c r="C197" s="204"/>
      <c r="D197" s="205" t="s">
        <v>76</v>
      </c>
      <c r="E197" s="217" t="s">
        <v>350</v>
      </c>
      <c r="F197" s="217" t="s">
        <v>351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SUM(P198:P200)</f>
        <v>0</v>
      </c>
      <c r="Q197" s="211"/>
      <c r="R197" s="212">
        <f>SUM(R198:R200)</f>
        <v>0</v>
      </c>
      <c r="S197" s="211"/>
      <c r="T197" s="213">
        <f>SUM(T198:T200)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85</v>
      </c>
      <c r="AT197" s="215" t="s">
        <v>76</v>
      </c>
      <c r="AU197" s="215" t="s">
        <v>85</v>
      </c>
      <c r="AY197" s="214" t="s">
        <v>124</v>
      </c>
      <c r="BK197" s="216">
        <f>SUM(BK198:BK200)</f>
        <v>0</v>
      </c>
    </row>
    <row r="198" s="2" customFormat="1" ht="33" customHeight="1">
      <c r="A198" s="39"/>
      <c r="B198" s="40"/>
      <c r="C198" s="219" t="s">
        <v>321</v>
      </c>
      <c r="D198" s="219" t="s">
        <v>126</v>
      </c>
      <c r="E198" s="220" t="s">
        <v>353</v>
      </c>
      <c r="F198" s="221" t="s">
        <v>354</v>
      </c>
      <c r="G198" s="222" t="s">
        <v>211</v>
      </c>
      <c r="H198" s="223">
        <v>5.3689999999999998</v>
      </c>
      <c r="I198" s="224"/>
      <c r="J198" s="225">
        <f>ROUND(I198*H198,2)</f>
        <v>0</v>
      </c>
      <c r="K198" s="221" t="s">
        <v>130</v>
      </c>
      <c r="L198" s="45"/>
      <c r="M198" s="226" t="s">
        <v>1</v>
      </c>
      <c r="N198" s="227" t="s">
        <v>42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131</v>
      </c>
      <c r="AT198" s="230" t="s">
        <v>126</v>
      </c>
      <c r="AU198" s="230" t="s">
        <v>87</v>
      </c>
      <c r="AY198" s="18" t="s">
        <v>124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85</v>
      </c>
      <c r="BK198" s="231">
        <f>ROUND(I198*H198,2)</f>
        <v>0</v>
      </c>
      <c r="BL198" s="18" t="s">
        <v>131</v>
      </c>
      <c r="BM198" s="230" t="s">
        <v>420</v>
      </c>
    </row>
    <row r="199" s="2" customFormat="1" ht="33" customHeight="1">
      <c r="A199" s="39"/>
      <c r="B199" s="40"/>
      <c r="C199" s="219" t="s">
        <v>325</v>
      </c>
      <c r="D199" s="219" t="s">
        <v>126</v>
      </c>
      <c r="E199" s="220" t="s">
        <v>357</v>
      </c>
      <c r="F199" s="221" t="s">
        <v>358</v>
      </c>
      <c r="G199" s="222" t="s">
        <v>211</v>
      </c>
      <c r="H199" s="223">
        <v>26.844999999999999</v>
      </c>
      <c r="I199" s="224"/>
      <c r="J199" s="225">
        <f>ROUND(I199*H199,2)</f>
        <v>0</v>
      </c>
      <c r="K199" s="221" t="s">
        <v>130</v>
      </c>
      <c r="L199" s="45"/>
      <c r="M199" s="226" t="s">
        <v>1</v>
      </c>
      <c r="N199" s="227" t="s">
        <v>42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131</v>
      </c>
      <c r="AT199" s="230" t="s">
        <v>126</v>
      </c>
      <c r="AU199" s="230" t="s">
        <v>87</v>
      </c>
      <c r="AY199" s="18" t="s">
        <v>124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85</v>
      </c>
      <c r="BK199" s="231">
        <f>ROUND(I199*H199,2)</f>
        <v>0</v>
      </c>
      <c r="BL199" s="18" t="s">
        <v>131</v>
      </c>
      <c r="BM199" s="230" t="s">
        <v>421</v>
      </c>
    </row>
    <row r="200" s="14" customFormat="1">
      <c r="A200" s="14"/>
      <c r="B200" s="243"/>
      <c r="C200" s="244"/>
      <c r="D200" s="234" t="s">
        <v>133</v>
      </c>
      <c r="E200" s="245" t="s">
        <v>1</v>
      </c>
      <c r="F200" s="246" t="s">
        <v>422</v>
      </c>
      <c r="G200" s="244"/>
      <c r="H200" s="247">
        <v>26.844999999999999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133</v>
      </c>
      <c r="AU200" s="253" t="s">
        <v>87</v>
      </c>
      <c r="AV200" s="14" t="s">
        <v>87</v>
      </c>
      <c r="AW200" s="14" t="s">
        <v>33</v>
      </c>
      <c r="AX200" s="14" t="s">
        <v>85</v>
      </c>
      <c r="AY200" s="253" t="s">
        <v>124</v>
      </c>
    </row>
    <row r="201" s="12" customFormat="1" ht="25.92" customHeight="1">
      <c r="A201" s="12"/>
      <c r="B201" s="203"/>
      <c r="C201" s="204"/>
      <c r="D201" s="205" t="s">
        <v>76</v>
      </c>
      <c r="E201" s="206" t="s">
        <v>361</v>
      </c>
      <c r="F201" s="206" t="s">
        <v>362</v>
      </c>
      <c r="G201" s="204"/>
      <c r="H201" s="204"/>
      <c r="I201" s="207"/>
      <c r="J201" s="208">
        <f>BK201</f>
        <v>0</v>
      </c>
      <c r="K201" s="204"/>
      <c r="L201" s="209"/>
      <c r="M201" s="210"/>
      <c r="N201" s="211"/>
      <c r="O201" s="211"/>
      <c r="P201" s="212">
        <f>P202+P204</f>
        <v>0</v>
      </c>
      <c r="Q201" s="211"/>
      <c r="R201" s="212">
        <f>R202+R204</f>
        <v>0</v>
      </c>
      <c r="S201" s="211"/>
      <c r="T201" s="213">
        <f>T202+T204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4" t="s">
        <v>165</v>
      </c>
      <c r="AT201" s="215" t="s">
        <v>76</v>
      </c>
      <c r="AU201" s="215" t="s">
        <v>77</v>
      </c>
      <c r="AY201" s="214" t="s">
        <v>124</v>
      </c>
      <c r="BK201" s="216">
        <f>BK202+BK204</f>
        <v>0</v>
      </c>
    </row>
    <row r="202" s="12" customFormat="1" ht="22.8" customHeight="1">
      <c r="A202" s="12"/>
      <c r="B202" s="203"/>
      <c r="C202" s="204"/>
      <c r="D202" s="205" t="s">
        <v>76</v>
      </c>
      <c r="E202" s="217" t="s">
        <v>363</v>
      </c>
      <c r="F202" s="217" t="s">
        <v>364</v>
      </c>
      <c r="G202" s="204"/>
      <c r="H202" s="204"/>
      <c r="I202" s="207"/>
      <c r="J202" s="218">
        <f>BK202</f>
        <v>0</v>
      </c>
      <c r="K202" s="204"/>
      <c r="L202" s="209"/>
      <c r="M202" s="210"/>
      <c r="N202" s="211"/>
      <c r="O202" s="211"/>
      <c r="P202" s="212">
        <f>P203</f>
        <v>0</v>
      </c>
      <c r="Q202" s="211"/>
      <c r="R202" s="212">
        <f>R203</f>
        <v>0</v>
      </c>
      <c r="S202" s="211"/>
      <c r="T202" s="213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14" t="s">
        <v>165</v>
      </c>
      <c r="AT202" s="215" t="s">
        <v>76</v>
      </c>
      <c r="AU202" s="215" t="s">
        <v>85</v>
      </c>
      <c r="AY202" s="214" t="s">
        <v>124</v>
      </c>
      <c r="BK202" s="216">
        <f>BK203</f>
        <v>0</v>
      </c>
    </row>
    <row r="203" s="2" customFormat="1" ht="16.5" customHeight="1">
      <c r="A203" s="39"/>
      <c r="B203" s="40"/>
      <c r="C203" s="219" t="s">
        <v>332</v>
      </c>
      <c r="D203" s="219" t="s">
        <v>126</v>
      </c>
      <c r="E203" s="220" t="s">
        <v>366</v>
      </c>
      <c r="F203" s="221" t="s">
        <v>364</v>
      </c>
      <c r="G203" s="222" t="s">
        <v>368</v>
      </c>
      <c r="H203" s="286"/>
      <c r="I203" s="224"/>
      <c r="J203" s="225">
        <f>ROUND(I203*H203,2)</f>
        <v>0</v>
      </c>
      <c r="K203" s="221" t="s">
        <v>130</v>
      </c>
      <c r="L203" s="45"/>
      <c r="M203" s="226" t="s">
        <v>1</v>
      </c>
      <c r="N203" s="227" t="s">
        <v>42</v>
      </c>
      <c r="O203" s="92"/>
      <c r="P203" s="228">
        <f>O203*H203</f>
        <v>0</v>
      </c>
      <c r="Q203" s="228">
        <v>0</v>
      </c>
      <c r="R203" s="228">
        <f>Q203*H203</f>
        <v>0</v>
      </c>
      <c r="S203" s="228">
        <v>0</v>
      </c>
      <c r="T203" s="229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0" t="s">
        <v>369</v>
      </c>
      <c r="AT203" s="230" t="s">
        <v>126</v>
      </c>
      <c r="AU203" s="230" t="s">
        <v>87</v>
      </c>
      <c r="AY203" s="18" t="s">
        <v>124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8" t="s">
        <v>85</v>
      </c>
      <c r="BK203" s="231">
        <f>ROUND(I203*H203,2)</f>
        <v>0</v>
      </c>
      <c r="BL203" s="18" t="s">
        <v>369</v>
      </c>
      <c r="BM203" s="230" t="s">
        <v>423</v>
      </c>
    </row>
    <row r="204" s="12" customFormat="1" ht="22.8" customHeight="1">
      <c r="A204" s="12"/>
      <c r="B204" s="203"/>
      <c r="C204" s="204"/>
      <c r="D204" s="205" t="s">
        <v>76</v>
      </c>
      <c r="E204" s="217" t="s">
        <v>371</v>
      </c>
      <c r="F204" s="217" t="s">
        <v>372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SUM(P205:P207)</f>
        <v>0</v>
      </c>
      <c r="Q204" s="211"/>
      <c r="R204" s="212">
        <f>SUM(R205:R207)</f>
        <v>0</v>
      </c>
      <c r="S204" s="211"/>
      <c r="T204" s="213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165</v>
      </c>
      <c r="AT204" s="215" t="s">
        <v>76</v>
      </c>
      <c r="AU204" s="215" t="s">
        <v>85</v>
      </c>
      <c r="AY204" s="214" t="s">
        <v>124</v>
      </c>
      <c r="BK204" s="216">
        <f>SUM(BK205:BK207)</f>
        <v>0</v>
      </c>
    </row>
    <row r="205" s="2" customFormat="1" ht="16.5" customHeight="1">
      <c r="A205" s="39"/>
      <c r="B205" s="40"/>
      <c r="C205" s="219" t="s">
        <v>336</v>
      </c>
      <c r="D205" s="219" t="s">
        <v>126</v>
      </c>
      <c r="E205" s="220" t="s">
        <v>374</v>
      </c>
      <c r="F205" s="221" t="s">
        <v>372</v>
      </c>
      <c r="G205" s="222" t="s">
        <v>368</v>
      </c>
      <c r="H205" s="286"/>
      <c r="I205" s="224"/>
      <c r="J205" s="225">
        <f>ROUND(I205*H205,2)</f>
        <v>0</v>
      </c>
      <c r="K205" s="221" t="s">
        <v>130</v>
      </c>
      <c r="L205" s="45"/>
      <c r="M205" s="226" t="s">
        <v>1</v>
      </c>
      <c r="N205" s="227" t="s">
        <v>42</v>
      </c>
      <c r="O205" s="92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0" t="s">
        <v>369</v>
      </c>
      <c r="AT205" s="230" t="s">
        <v>126</v>
      </c>
      <c r="AU205" s="230" t="s">
        <v>87</v>
      </c>
      <c r="AY205" s="18" t="s">
        <v>124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8" t="s">
        <v>85</v>
      </c>
      <c r="BK205" s="231">
        <f>ROUND(I205*H205,2)</f>
        <v>0</v>
      </c>
      <c r="BL205" s="18" t="s">
        <v>369</v>
      </c>
      <c r="BM205" s="230" t="s">
        <v>424</v>
      </c>
    </row>
    <row r="206" s="2" customFormat="1" ht="16.5" customHeight="1">
      <c r="A206" s="39"/>
      <c r="B206" s="40"/>
      <c r="C206" s="219" t="s">
        <v>341</v>
      </c>
      <c r="D206" s="219" t="s">
        <v>126</v>
      </c>
      <c r="E206" s="220" t="s">
        <v>377</v>
      </c>
      <c r="F206" s="221" t="s">
        <v>378</v>
      </c>
      <c r="G206" s="222" t="s">
        <v>368</v>
      </c>
      <c r="H206" s="286"/>
      <c r="I206" s="224"/>
      <c r="J206" s="225">
        <f>ROUND(I206*H206,2)</f>
        <v>0</v>
      </c>
      <c r="K206" s="221" t="s">
        <v>130</v>
      </c>
      <c r="L206" s="45"/>
      <c r="M206" s="226" t="s">
        <v>1</v>
      </c>
      <c r="N206" s="227" t="s">
        <v>42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369</v>
      </c>
      <c r="AT206" s="230" t="s">
        <v>126</v>
      </c>
      <c r="AU206" s="230" t="s">
        <v>87</v>
      </c>
      <c r="AY206" s="18" t="s">
        <v>124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85</v>
      </c>
      <c r="BK206" s="231">
        <f>ROUND(I206*H206,2)</f>
        <v>0</v>
      </c>
      <c r="BL206" s="18" t="s">
        <v>369</v>
      </c>
      <c r="BM206" s="230" t="s">
        <v>425</v>
      </c>
    </row>
    <row r="207" s="2" customFormat="1" ht="16.5" customHeight="1">
      <c r="A207" s="39"/>
      <c r="B207" s="40"/>
      <c r="C207" s="219" t="s">
        <v>346</v>
      </c>
      <c r="D207" s="219" t="s">
        <v>126</v>
      </c>
      <c r="E207" s="220" t="s">
        <v>381</v>
      </c>
      <c r="F207" s="221" t="s">
        <v>382</v>
      </c>
      <c r="G207" s="222" t="s">
        <v>368</v>
      </c>
      <c r="H207" s="286"/>
      <c r="I207" s="224"/>
      <c r="J207" s="225">
        <f>ROUND(I207*H207,2)</f>
        <v>0</v>
      </c>
      <c r="K207" s="221" t="s">
        <v>130</v>
      </c>
      <c r="L207" s="45"/>
      <c r="M207" s="287" t="s">
        <v>1</v>
      </c>
      <c r="N207" s="288" t="s">
        <v>42</v>
      </c>
      <c r="O207" s="289"/>
      <c r="P207" s="290">
        <f>O207*H207</f>
        <v>0</v>
      </c>
      <c r="Q207" s="290">
        <v>0</v>
      </c>
      <c r="R207" s="290">
        <f>Q207*H207</f>
        <v>0</v>
      </c>
      <c r="S207" s="290">
        <v>0</v>
      </c>
      <c r="T207" s="29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0" t="s">
        <v>369</v>
      </c>
      <c r="AT207" s="230" t="s">
        <v>126</v>
      </c>
      <c r="AU207" s="230" t="s">
        <v>87</v>
      </c>
      <c r="AY207" s="18" t="s">
        <v>124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8" t="s">
        <v>85</v>
      </c>
      <c r="BK207" s="231">
        <f>ROUND(I207*H207,2)</f>
        <v>0</v>
      </c>
      <c r="BL207" s="18" t="s">
        <v>369</v>
      </c>
      <c r="BM207" s="230" t="s">
        <v>426</v>
      </c>
    </row>
    <row r="208" s="2" customFormat="1" ht="6.96" customHeight="1">
      <c r="A208" s="39"/>
      <c r="B208" s="67"/>
      <c r="C208" s="68"/>
      <c r="D208" s="68"/>
      <c r="E208" s="68"/>
      <c r="F208" s="68"/>
      <c r="G208" s="68"/>
      <c r="H208" s="68"/>
      <c r="I208" s="68"/>
      <c r="J208" s="68"/>
      <c r="K208" s="68"/>
      <c r="L208" s="45"/>
      <c r="M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</row>
  </sheetData>
  <sheetProtection sheet="1" autoFilter="0" formatColumns="0" formatRows="0" objects="1" scenarios="1" spinCount="100000" saltValue="1iDKt0/9PiK7kIPiH32s5/ZfzmEPOGnP5RPv8TLfzJeK5VhgIiQaPI5/s3PUU22GedDI7R6oC5Io9z+01PW9fg==" hashValue="svws9ILkZcVy1M1BQfHmaoSoIAE/z4OGDhODcvs2CIwMfpj7EDu3AWe0t9jSM65Wuu2g4jLu5KJbYnsAQGEv5Q==" algorithmName="SHA-512" password="CC35"/>
  <autoFilter ref="C125:K207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BERANEK\Frantisek</dc:creator>
  <cp:lastModifiedBy>BERANEK\Frantisek</cp:lastModifiedBy>
  <dcterms:created xsi:type="dcterms:W3CDTF">2024-03-06T21:11:53Z</dcterms:created>
  <dcterms:modified xsi:type="dcterms:W3CDTF">2024-03-06T21:11:57Z</dcterms:modified>
</cp:coreProperties>
</file>