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U:\PROJEKTOVÉ ŘÍZENÍ\DOTACE_ADMINISTRACE\2018_Prevence kriminality - rozšíření MKDS\výběrko\výzva 2018\"/>
    </mc:Choice>
  </mc:AlternateContent>
  <xr:revisionPtr revIDLastSave="0" documentId="10_ncr:8100000_{6C379CF0-B4FB-4AD6-8D80-233AB4D45F20}" xr6:coauthVersionLast="33" xr6:coauthVersionMax="33" xr10:uidLastSave="{00000000-0000-0000-0000-000000000000}"/>
  <bookViews>
    <workbookView xWindow="11760" yWindow="-15" windowWidth="12255" windowHeight="10965" xr2:uid="{00000000-000D-0000-FFFF-FFFF00000000}"/>
  </bookViews>
  <sheets>
    <sheet name="Rekapitulace" sheetId="33" r:id="rId1"/>
    <sheet name="Kam. bod 9" sheetId="25" r:id="rId2"/>
    <sheet name="Mobilní kamera" sheetId="39" r:id="rId3"/>
    <sheet name="Záznam a management" sheetId="23" r:id="rId4"/>
  </sheets>
  <calcPr calcId="162913"/>
  <customWorkbookViews>
    <customWorkbookView name="Práce s položkami" guid="{7E48DE16-F134-11D4-BB75-00E0290F485E}" maximized="1" windowWidth="796" windowHeight="456" activeSheetId="13" showStatusbar="0"/>
    <customWorkbookView name="Zobrazení pro tisk" guid="{7E48DE15-F134-11D4-BB75-00E0290F485E}" maximized="1" windowWidth="796" windowHeight="456" activeSheetId="13" showStatusbar="0"/>
    <customWorkbookView name="celá stránka" guid="{31DA76D3-F12D-11D4-BB75-00E0290F485E}" maximized="1" windowWidth="796" windowHeight="456" activeSheetId="13" showStatusbar="0"/>
  </customWorkbookViews>
</workbook>
</file>

<file path=xl/calcChain.xml><?xml version="1.0" encoding="utf-8"?>
<calcChain xmlns="http://schemas.openxmlformats.org/spreadsheetml/2006/main">
  <c r="C2" i="25" l="1"/>
  <c r="F5" i="33"/>
  <c r="F6" i="33"/>
  <c r="G5" i="33" l="1"/>
  <c r="J34" i="39" l="1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33" i="25"/>
  <c r="J32" i="25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H10" i="25" l="1"/>
  <c r="H11" i="25"/>
  <c r="H12" i="25"/>
  <c r="H13" i="25"/>
  <c r="H14" i="25"/>
  <c r="H9" i="25"/>
  <c r="K12" i="25" l="1"/>
  <c r="H7" i="25"/>
  <c r="C3" i="25" l="1"/>
  <c r="H8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K33" i="25" s="1"/>
  <c r="H11" i="39"/>
  <c r="H7" i="39"/>
  <c r="K11" i="39" l="1"/>
  <c r="K11" i="25"/>
  <c r="H8" i="39"/>
  <c r="K8" i="39" s="1"/>
  <c r="H18" i="39"/>
  <c r="K18" i="39" s="1"/>
  <c r="H10" i="39"/>
  <c r="K10" i="39" s="1"/>
  <c r="H14" i="39"/>
  <c r="K14" i="39" s="1"/>
  <c r="J7" i="23"/>
  <c r="K13" i="25"/>
  <c r="K14" i="25"/>
  <c r="K15" i="25"/>
  <c r="K16" i="25"/>
  <c r="K18" i="25"/>
  <c r="K20" i="25"/>
  <c r="K22" i="25"/>
  <c r="K23" i="25"/>
  <c r="K24" i="25"/>
  <c r="K26" i="25"/>
  <c r="K27" i="25"/>
  <c r="K28" i="25"/>
  <c r="K32" i="25"/>
  <c r="K25" i="25"/>
  <c r="K8" i="25"/>
  <c r="K9" i="25"/>
  <c r="K17" i="25"/>
  <c r="K31" i="25" l="1"/>
  <c r="K29" i="25"/>
  <c r="K30" i="25"/>
  <c r="K21" i="25"/>
  <c r="K19" i="25"/>
  <c r="K10" i="25"/>
  <c r="H7" i="23" l="1"/>
  <c r="H32" i="39" l="1"/>
  <c r="K32" i="39" s="1"/>
  <c r="H33" i="39"/>
  <c r="K33" i="39" s="1"/>
  <c r="H34" i="39"/>
  <c r="K34" i="39" s="1"/>
  <c r="H31" i="39"/>
  <c r="K31" i="39" s="1"/>
  <c r="H9" i="39"/>
  <c r="K9" i="39" s="1"/>
  <c r="H12" i="39"/>
  <c r="K12" i="39" s="1"/>
  <c r="H13" i="39"/>
  <c r="K13" i="39" s="1"/>
  <c r="H15" i="39"/>
  <c r="K15" i="39" s="1"/>
  <c r="H16" i="39"/>
  <c r="K16" i="39" s="1"/>
  <c r="H17" i="39"/>
  <c r="K17" i="39" s="1"/>
  <c r="H19" i="39"/>
  <c r="K19" i="39" s="1"/>
  <c r="H20" i="39"/>
  <c r="K20" i="39" s="1"/>
  <c r="H21" i="39"/>
  <c r="K21" i="39" s="1"/>
  <c r="H22" i="39"/>
  <c r="K22" i="39" s="1"/>
  <c r="H23" i="39"/>
  <c r="K23" i="39" s="1"/>
  <c r="H24" i="39"/>
  <c r="K24" i="39" s="1"/>
  <c r="H25" i="39"/>
  <c r="K25" i="39" s="1"/>
  <c r="H26" i="39"/>
  <c r="K26" i="39" s="1"/>
  <c r="H27" i="39"/>
  <c r="K27" i="39" s="1"/>
  <c r="H28" i="39"/>
  <c r="K28" i="39" s="1"/>
  <c r="H29" i="39"/>
  <c r="K29" i="39" s="1"/>
  <c r="H30" i="39"/>
  <c r="K30" i="39" s="1"/>
  <c r="C3" i="39" l="1"/>
  <c r="C2" i="39"/>
  <c r="K7" i="39" l="1"/>
  <c r="K7" i="25" l="1"/>
  <c r="C5" i="25" l="1"/>
  <c r="E6" i="33"/>
  <c r="E5" i="33"/>
  <c r="E4" i="33"/>
  <c r="K7" i="23" l="1"/>
  <c r="C5" i="33"/>
  <c r="C5" i="39" l="1"/>
  <c r="D5" i="33"/>
  <c r="E7" i="33" l="1"/>
  <c r="C2" i="23"/>
  <c r="C3" i="23" l="1"/>
  <c r="D6" i="33" s="1"/>
  <c r="C6" i="33"/>
  <c r="G6" i="33" s="1"/>
  <c r="D4" i="33"/>
  <c r="C4" i="33"/>
  <c r="F4" i="33" l="1"/>
  <c r="G4" i="33" s="1"/>
  <c r="C5" i="23"/>
  <c r="D7" i="33"/>
  <c r="F7" i="33" l="1"/>
  <c r="F9" i="33" s="1"/>
  <c r="C7" i="33"/>
</calcChain>
</file>

<file path=xl/sharedStrings.xml><?xml version="1.0" encoding="utf-8"?>
<sst xmlns="http://schemas.openxmlformats.org/spreadsheetml/2006/main" count="220" uniqueCount="121">
  <si>
    <t>typ</t>
  </si>
  <si>
    <t>množství</t>
  </si>
  <si>
    <t>montáž</t>
  </si>
  <si>
    <t>Materiál</t>
  </si>
  <si>
    <t>Montáž</t>
  </si>
  <si>
    <t>Celkem bez DPH</t>
  </si>
  <si>
    <t>montáž celk.</t>
  </si>
  <si>
    <t>celkem</t>
  </si>
  <si>
    <t>materiál</t>
  </si>
  <si>
    <t>materiál celk.</t>
  </si>
  <si>
    <t>ks</t>
  </si>
  <si>
    <t>popis</t>
  </si>
  <si>
    <t xml:space="preserve">jednotka </t>
  </si>
  <si>
    <t>Jiné náklady</t>
  </si>
  <si>
    <t>Celkem včetně DPH</t>
  </si>
  <si>
    <t>kpl</t>
  </si>
  <si>
    <t>Rozvaděč</t>
  </si>
  <si>
    <t>Rekapitulace nákladů</t>
  </si>
  <si>
    <t>Celkem za položku</t>
  </si>
  <si>
    <t>DPH</t>
  </si>
  <si>
    <t>pol.</t>
  </si>
  <si>
    <t>Celkem s DPH</t>
  </si>
  <si>
    <t>Zámek</t>
  </si>
  <si>
    <t>Přenosové zařízení</t>
  </si>
  <si>
    <t>Konfigurace a programování kamery</t>
  </si>
  <si>
    <t>Kamera IP PTZ 2Mpx</t>
  </si>
  <si>
    <t>m</t>
  </si>
  <si>
    <t>Kabeláž</t>
  </si>
  <si>
    <t>Držák sloup</t>
  </si>
  <si>
    <t>Držák pro barevnou otočnou kameru pro montáž na sloup</t>
  </si>
  <si>
    <t>Paměťová karta</t>
  </si>
  <si>
    <t>micro SDXC 128GB Class 10 PRO + SD adaptér</t>
  </si>
  <si>
    <t>Zřízení IP adresy 3G přenosu</t>
  </si>
  <si>
    <t>Napájecí zdroj pro kamerový bod (PoE+)</t>
  </si>
  <si>
    <t>Monitorovací obvod pro 4 články 12V/60A</t>
  </si>
  <si>
    <t>LiFePo Baterie, 12V, 60Ah, výdrž 2000-8000 cyklů</t>
  </si>
  <si>
    <t>Nabíječ 12V/20A pro LiFePO4 články (4 články, 1 baterie)</t>
  </si>
  <si>
    <t>Transformátor toroidní, 230V/24V-50VA, krytí IP55, 230V</t>
  </si>
  <si>
    <t>Elektroinstalační nosný a montážní materiál</t>
  </si>
  <si>
    <t>Kabely pro propojení zařízení</t>
  </si>
  <si>
    <t>Pevná IP adresa</t>
  </si>
  <si>
    <t>Skříňka plná IP 66 včetně dvířek pro umístění technologie a zdroje</t>
  </si>
  <si>
    <t>Montážní sada</t>
  </si>
  <si>
    <t>Sada pro montáž rozvaděče na sloup</t>
  </si>
  <si>
    <t>Osazení</t>
  </si>
  <si>
    <t>Zdroj pro kameru</t>
  </si>
  <si>
    <t>Monitorování aku</t>
  </si>
  <si>
    <t>Měnič napětí</t>
  </si>
  <si>
    <t>Měnič napětí - 300W, DC12V/AC230V</t>
  </si>
  <si>
    <t>Akumulátor</t>
  </si>
  <si>
    <t>Programování</t>
  </si>
  <si>
    <t>Zřízení komunikačního rozhraní operátora sítě GSM - přípojný bod mobilních prostředků dispečerské pracoviště</t>
  </si>
  <si>
    <t>Nabíječ</t>
  </si>
  <si>
    <t>Kamerový bod 10</t>
  </si>
  <si>
    <t>Mobilní kamera</t>
  </si>
  <si>
    <t>Trafo</t>
  </si>
  <si>
    <t>Trubka</t>
  </si>
  <si>
    <t>Připojení dispečerského pracoviště</t>
  </si>
  <si>
    <t>Zámek s rukojetí a klíčem pro rozvaděč</t>
  </si>
  <si>
    <t>Funkční zkouška</t>
  </si>
  <si>
    <t>Výchozí revize</t>
  </si>
  <si>
    <t>Doprava, vedlejší náklady</t>
  </si>
  <si>
    <t>3G Modem WIFI, router</t>
  </si>
  <si>
    <t>Kamera ZŠ Studentská</t>
  </si>
  <si>
    <t>Kamerový bod 9 ZŠ Studentská</t>
  </si>
  <si>
    <t>Záznam a management systém MP</t>
  </si>
  <si>
    <t>Kamerový bod 9</t>
  </si>
  <si>
    <t>Kamerový bod 10 Mobilní kamera</t>
  </si>
  <si>
    <t xml:space="preserve">Optická vana s výsuvnou policí uzavíratelná klapkami 1U RAL 7035 FOS2-1U-G </t>
  </si>
  <si>
    <t xml:space="preserve">Čelo optické vany 1U pro 24 SC duplex BK s montážními otvory v2 FP2-1U-24SCD-B </t>
  </si>
  <si>
    <t xml:space="preserve">Optická kazeta pro 24 svárů SXOK-24 bez ochran sváru </t>
  </si>
  <si>
    <t xml:space="preserve">Pigtail 9/125 SCpc SM OS1 1,5m SXPI-SC-PC-OS1-1,5M </t>
  </si>
  <si>
    <t>Kabel optický samonosný DROP FTTx 3,5mm, 08 vláken SM 9/125, G.657A2, PU bílý (FR), d3,5mm,800N,převěsy do 120m, HA verze</t>
  </si>
  <si>
    <t xml:space="preserve">Rozvaděč nástěnný jednodílný 4U/400mm celoskleněné dveře </t>
  </si>
  <si>
    <t>Kabel silový</t>
  </si>
  <si>
    <t>Použití plošiny</t>
  </si>
  <si>
    <t>Jistič 10A</t>
  </si>
  <si>
    <t>Stožár 4m pro umístění kamery na hřbitovní domek.</t>
  </si>
  <si>
    <t xml:space="preserve">Venkovní PTZ IP kamera, TD/N, HD 1080p, 2MP, 36x zoom, IR 200m, High-PoE, IP66 </t>
  </si>
  <si>
    <t>Konfigurace a programování záznamového systému, nastavení přístupu, konfigurace klientských pracovišť ve spolupráci se správcem systému MKDS</t>
  </si>
  <si>
    <t xml:space="preserve">Záznam a management </t>
  </si>
  <si>
    <t>Držák na roh</t>
  </si>
  <si>
    <t>Kabel ke kameře</t>
  </si>
  <si>
    <t>Převodník optika</t>
  </si>
  <si>
    <t>Optická vana</t>
  </si>
  <si>
    <t>Optická kazeta</t>
  </si>
  <si>
    <t>Kabel optický</t>
  </si>
  <si>
    <t>Rozvaděč nástěnný</t>
  </si>
  <si>
    <t>Čelo</t>
  </si>
  <si>
    <t>Pigtail</t>
  </si>
  <si>
    <t>Jistič</t>
  </si>
  <si>
    <t>Utp kabel venkovní</t>
  </si>
  <si>
    <t>Spojka</t>
  </si>
  <si>
    <t xml:space="preserve">Instalační trubka včetně příchytky a spojky </t>
  </si>
  <si>
    <t>Instalační trubka samonosná včetně kotvení FLES</t>
  </si>
  <si>
    <t>Projektová dokumentace DPS a DSPS</t>
  </si>
  <si>
    <t>Media konvertor včetně zdroje</t>
  </si>
  <si>
    <t>Panel 230V</t>
  </si>
  <si>
    <t>Chránička PVC</t>
  </si>
  <si>
    <t xml:space="preserve">Drobný instalační materiál </t>
  </si>
  <si>
    <t>Adaptér na sloup</t>
  </si>
  <si>
    <t xml:space="preserve">Adaptér ke konzole pro montáž na sloup </t>
  </si>
  <si>
    <t>Stožár</t>
  </si>
  <si>
    <t>Trubka ohebná nerezová venkovní provedení</t>
  </si>
  <si>
    <t>Vnitřní výstroj rozvaděče dle použité technologie, přívod 230V, jistič</t>
  </si>
  <si>
    <t>Montáž na vybrané místo včetně přípravy propojovací trasy</t>
  </si>
  <si>
    <t>Venkovní IP PTZ kamera 2MP rozlišením, 23x zoom, ultra vysoká citlivost 0,002 lux v barvě, inteligentní polohování, videoanalýza, maskování privátních zón, IP 66, IK 10, napájení PoE++ nebo 24V.</t>
  </si>
  <si>
    <t>Přepěťové ochrany</t>
  </si>
  <si>
    <t>Přepěťová ochrana zařízení včetně napájení</t>
  </si>
  <si>
    <t>Switch</t>
  </si>
  <si>
    <t>Typ použitého zařízení</t>
  </si>
  <si>
    <t>Cenová nabídka neobsahuje zaljištění konektivity, kterou připraví provider MW zařízení.</t>
  </si>
  <si>
    <t>Kč</t>
  </si>
  <si>
    <t>Trubka pro převěs</t>
  </si>
  <si>
    <t>instalace za součinnost
 správce MKDS</t>
  </si>
  <si>
    <t>Switch 8 port</t>
  </si>
  <si>
    <t xml:space="preserve">Konzole pro montáž SpeedDome kamer na roh </t>
  </si>
  <si>
    <t xml:space="preserve">Patch kabel 9/125 LCpc/LCpc SM OS1 1m duplex SXPC-LC/LC-PC-OS1-1M-D </t>
  </si>
  <si>
    <t xml:space="preserve">optický adaptér / spojka SC singlemode OS1 duplexní </t>
  </si>
  <si>
    <t xml:space="preserve">Rozvodný panel 5x 230V včetně vany 2U v černé barvě </t>
  </si>
  <si>
    <t>Cena za 4 roky provozu VPN v síti GSM, neomezený FUP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</si>
</sst>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Kč&quot;_-;\-* #,##0.00\ &quot;Kč&quot;_-;_-* &quot;-&quot;??\ &quot;Kč&quot;_-;_-@_-"/>
    <numFmt numFmtId="164" formatCode="#,##0.00\ &quot;Kč&quot;"/>
    <numFmt numFmtId="165" formatCode="_-* #,##0.00\ [$Kč-405]_-;\-* #,##0.00\ [$Kč-405]_-;_-* &quot;-&quot;??\ [$Kč-405]_-;_-@_-"/>
    <numFmt numFmtId="166" formatCode="#,##0.\-\ "/>
    <numFmt numFmtId="167" formatCode="&quot;$&quot;#,##0_);[Red]\(&quot;$&quot;#,##0\)"/>
    <numFmt numFmtId="168" formatCode="&quot;$&quot;#,##0.00_);[Red]\(&quot;$&quot;#,##0.00\)"/>
    <numFmt numFmtId="169" formatCode="0.0%;\(0.0%\)"/>
    <numFmt numFmtId="170" formatCode="0\);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0.00_)"/>
    <numFmt numFmtId="174" formatCode="\ General"/>
  </numFmts>
  <fonts count="51">
    <font>
      <sz val="10"/>
      <name val="Arial CE"/>
      <charset val="238"/>
    </font>
    <font>
      <sz val="10"/>
      <name val="Arial CE"/>
      <charset val="238"/>
    </font>
    <font>
      <sz val="8.5"/>
      <name val="MS Sans Serif"/>
      <family val="2"/>
    </font>
    <font>
      <sz val="8"/>
      <name val="MS Sans Serif"/>
      <family val="2"/>
    </font>
    <font>
      <b/>
      <sz val="9"/>
      <name val="Arial"/>
      <family val="2"/>
      <charset val="238"/>
    </font>
    <font>
      <sz val="8.5"/>
      <name val="Arial"/>
      <family val="2"/>
      <charset val="238"/>
    </font>
    <font>
      <b/>
      <sz val="8.5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"/>
      <family val="2"/>
      <charset val="238"/>
    </font>
    <font>
      <sz val="10"/>
      <name val="Arial CE"/>
    </font>
    <font>
      <sz val="10"/>
      <name val="Arial"/>
      <family val="2"/>
    </font>
    <font>
      <sz val="12"/>
      <name val="Arial CE"/>
    </font>
    <font>
      <b/>
      <sz val="8.5"/>
      <name val="MS Sans Serif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Helv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name val="Helv"/>
    </font>
    <font>
      <i/>
      <sz val="10"/>
      <name val="Arial CE"/>
    </font>
    <font>
      <sz val="11"/>
      <name val="Arial"/>
      <family val="2"/>
      <charset val="238"/>
    </font>
    <font>
      <sz val="10"/>
      <color indexed="8"/>
      <name val="Geneva"/>
    </font>
    <font>
      <sz val="10"/>
      <name val="Geneva"/>
    </font>
    <font>
      <sz val="10"/>
      <name val="MS Sans Serif"/>
      <family val="2"/>
      <charset val="238"/>
    </font>
    <font>
      <sz val="8"/>
      <name val="Arial"/>
      <family val="2"/>
    </font>
    <font>
      <b/>
      <sz val="12"/>
      <name val="Helv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i/>
      <sz val="16"/>
      <color indexed="10"/>
      <name val="Arial CE"/>
      <family val="2"/>
      <charset val="238"/>
    </font>
    <font>
      <i/>
      <sz val="8"/>
      <name val="Arial CE"/>
      <family val="2"/>
      <charset val="238"/>
    </font>
    <font>
      <b/>
      <sz val="11"/>
      <name val="Helv"/>
    </font>
    <font>
      <b/>
      <sz val="12"/>
      <name val="Times CE"/>
      <charset val="238"/>
    </font>
    <font>
      <b/>
      <i/>
      <sz val="10"/>
      <name val="Times New Roman CE"/>
      <family val="1"/>
      <charset val="238"/>
    </font>
    <font>
      <b/>
      <i/>
      <sz val="14"/>
      <color indexed="39"/>
      <name val="Arial CE"/>
      <family val="2"/>
      <charset val="238"/>
    </font>
    <font>
      <b/>
      <i/>
      <sz val="16"/>
      <name val="Helv"/>
    </font>
    <font>
      <sz val="11"/>
      <name val="Arial CE"/>
      <family val="2"/>
      <charset val="238"/>
    </font>
    <font>
      <b/>
      <i/>
      <sz val="14"/>
      <name val="Times New Roman"/>
      <family val="1"/>
      <charset val="238"/>
    </font>
    <font>
      <b/>
      <i/>
      <sz val="8"/>
      <color indexed="9"/>
      <name val="Arial CE"/>
      <family val="2"/>
      <charset val="238"/>
    </font>
    <font>
      <b/>
      <i/>
      <sz val="12"/>
      <name val="Arial CE"/>
      <family val="2"/>
      <charset val="238"/>
    </font>
    <font>
      <shadow/>
      <sz val="12"/>
      <name val="Times CE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" fillId="0" borderId="0"/>
    <xf numFmtId="0" fontId="26" fillId="0" borderId="0"/>
    <xf numFmtId="3" fontId="27" fillId="0" borderId="7" applyFont="0" applyFill="0" applyBorder="0" applyAlignment="0" applyProtection="0">
      <alignment horizontal="center"/>
    </xf>
    <xf numFmtId="166" fontId="28" fillId="0" borderId="1"/>
    <xf numFmtId="38" fontId="19" fillId="0" borderId="0" applyFill="0" applyBorder="0" applyAlignment="0" applyProtection="0"/>
    <xf numFmtId="4" fontId="29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4" fillId="0" borderId="0"/>
    <xf numFmtId="0" fontId="31" fillId="0" borderId="0" applyFont="0" applyFill="0" applyBorder="0" applyAlignment="0" applyProtection="0"/>
    <xf numFmtId="38" fontId="32" fillId="3" borderId="0" applyNumberFormat="0" applyBorder="0" applyAlignment="0" applyProtection="0"/>
    <xf numFmtId="0" fontId="33" fillId="0" borderId="0">
      <alignment horizontal="left"/>
    </xf>
    <xf numFmtId="0" fontId="34" fillId="4" borderId="0"/>
    <xf numFmtId="0" fontId="35" fillId="5" borderId="0"/>
    <xf numFmtId="0" fontId="18" fillId="0" borderId="0"/>
    <xf numFmtId="1" fontId="36" fillId="0" borderId="0"/>
    <xf numFmtId="0" fontId="23" fillId="0" borderId="0" applyNumberFormat="0" applyFill="0" applyBorder="0" applyAlignment="0" applyProtection="0">
      <alignment vertical="top"/>
      <protection locked="0"/>
    </xf>
    <xf numFmtId="10" fontId="32" fillId="6" borderId="1" applyNumberFormat="0" applyBorder="0" applyAlignment="0" applyProtection="0"/>
    <xf numFmtId="0" fontId="20" fillId="0" borderId="1">
      <alignment horizontal="right"/>
    </xf>
    <xf numFmtId="0" fontId="37" fillId="0" borderId="0">
      <alignment wrapText="1"/>
    </xf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38" fillId="0" borderId="8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39" fillId="0" borderId="0"/>
    <xf numFmtId="0" fontId="25" fillId="7" borderId="1"/>
    <xf numFmtId="0" fontId="25" fillId="3" borderId="4"/>
    <xf numFmtId="0" fontId="40" fillId="0" borderId="0"/>
    <xf numFmtId="0" fontId="22" fillId="8" borderId="0"/>
    <xf numFmtId="0" fontId="41" fillId="9" borderId="0"/>
    <xf numFmtId="173" fontId="42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10" fontId="16" fillId="0" borderId="0" applyFont="0" applyFill="0" applyBorder="0" applyAlignment="0" applyProtection="0"/>
    <xf numFmtId="0" fontId="21" fillId="0" borderId="0"/>
    <xf numFmtId="49" fontId="45" fillId="7" borderId="0"/>
    <xf numFmtId="49" fontId="46" fillId="0" borderId="0"/>
    <xf numFmtId="174" fontId="43" fillId="0" borderId="1">
      <alignment horizontal="left" wrapText="1"/>
    </xf>
    <xf numFmtId="174" fontId="20" fillId="0" borderId="1">
      <alignment horizontal="left" wrapText="1"/>
    </xf>
    <xf numFmtId="0" fontId="47" fillId="0" borderId="0">
      <alignment wrapText="1"/>
    </xf>
    <xf numFmtId="9" fontId="1" fillId="0" borderId="0" applyFont="0" applyFill="0" applyBorder="0" applyAlignment="0" applyProtection="0"/>
    <xf numFmtId="0" fontId="31" fillId="0" borderId="0"/>
    <xf numFmtId="0" fontId="19" fillId="0" borderId="0"/>
    <xf numFmtId="0" fontId="48" fillId="10" borderId="0"/>
    <xf numFmtId="0" fontId="49" fillId="0" borderId="0"/>
    <xf numFmtId="0" fontId="38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2" fillId="0" borderId="1" xfId="0" applyFont="1" applyFill="1" applyBorder="1"/>
    <xf numFmtId="0" fontId="4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Alignment="1" applyProtection="1">
      <alignment horizontal="right"/>
      <protection locked="0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164" fontId="4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 applyProtection="1">
      <alignment horizontal="right"/>
      <protection locked="0"/>
    </xf>
    <xf numFmtId="14" fontId="5" fillId="0" borderId="0" xfId="0" applyNumberFormat="1" applyFont="1" applyFill="1" applyBorder="1" applyProtection="1">
      <protection locked="0"/>
    </xf>
    <xf numFmtId="164" fontId="4" fillId="0" borderId="3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 applyProtection="1">
      <alignment horizontal="right"/>
      <protection locked="0"/>
    </xf>
    <xf numFmtId="165" fontId="17" fillId="0" borderId="0" xfId="0" applyNumberFormat="1" applyFont="1"/>
    <xf numFmtId="0" fontId="17" fillId="0" borderId="1" xfId="0" applyFont="1" applyBorder="1"/>
    <xf numFmtId="0" fontId="16" fillId="0" borderId="0" xfId="0" applyFont="1"/>
    <xf numFmtId="10" fontId="16" fillId="0" borderId="1" xfId="1" applyNumberFormat="1" applyFont="1" applyBorder="1"/>
    <xf numFmtId="165" fontId="16" fillId="0" borderId="1" xfId="1" applyNumberFormat="1" applyFont="1" applyBorder="1"/>
    <xf numFmtId="165" fontId="17" fillId="0" borderId="2" xfId="1" applyNumberFormat="1" applyFont="1" applyBorder="1"/>
    <xf numFmtId="165" fontId="17" fillId="0" borderId="1" xfId="1" applyNumberFormat="1" applyFont="1" applyBorder="1"/>
    <xf numFmtId="165" fontId="17" fillId="0" borderId="1" xfId="1" applyNumberFormat="1" applyFont="1" applyFill="1" applyBorder="1" applyAlignment="1">
      <alignment horizontal="right"/>
    </xf>
    <xf numFmtId="0" fontId="17" fillId="0" borderId="1" xfId="0" applyFont="1" applyFill="1" applyBorder="1"/>
    <xf numFmtId="0" fontId="16" fillId="0" borderId="1" xfId="0" applyFont="1" applyFill="1" applyBorder="1"/>
    <xf numFmtId="165" fontId="16" fillId="0" borderId="6" xfId="0" applyNumberFormat="1" applyFont="1" applyBorder="1"/>
    <xf numFmtId="165" fontId="16" fillId="0" borderId="1" xfId="0" applyNumberFormat="1" applyFont="1" applyBorder="1"/>
    <xf numFmtId="0" fontId="16" fillId="0" borderId="1" xfId="0" applyFont="1" applyBorder="1"/>
    <xf numFmtId="3" fontId="8" fillId="0" borderId="1" xfId="0" applyNumberFormat="1" applyFont="1" applyFill="1" applyBorder="1" applyAlignment="1" applyProtection="1">
      <protection locked="0"/>
    </xf>
    <xf numFmtId="0" fontId="15" fillId="0" borderId="0" xfId="0" applyFont="1"/>
    <xf numFmtId="0" fontId="2" fillId="0" borderId="0" xfId="0" applyFont="1" applyAlignment="1"/>
    <xf numFmtId="0" fontId="5" fillId="0" borderId="0" xfId="0" applyFont="1" applyFill="1" applyBorder="1" applyAlignment="1"/>
    <xf numFmtId="14" fontId="5" fillId="0" borderId="0" xfId="0" applyNumberFormat="1" applyFont="1" applyFill="1" applyAlignment="1" applyProtection="1">
      <protection locked="0"/>
    </xf>
    <xf numFmtId="0" fontId="5" fillId="0" borderId="0" xfId="0" applyFont="1" applyFill="1" applyAlignment="1"/>
    <xf numFmtId="0" fontId="8" fillId="2" borderId="1" xfId="2" applyFont="1" applyFill="1" applyBorder="1" applyAlignment="1" applyProtection="1">
      <alignment horizontal="center"/>
      <protection locked="0"/>
    </xf>
    <xf numFmtId="0" fontId="8" fillId="2" borderId="1" xfId="2" applyFont="1" applyFill="1" applyBorder="1" applyProtection="1">
      <protection locked="0"/>
    </xf>
    <xf numFmtId="0" fontId="8" fillId="2" borderId="2" xfId="2" applyFont="1" applyFill="1" applyBorder="1" applyAlignment="1" applyProtection="1">
      <alignment wrapText="1"/>
      <protection locked="0"/>
    </xf>
    <xf numFmtId="0" fontId="8" fillId="2" borderId="1" xfId="2" applyFont="1" applyFill="1" applyBorder="1" applyAlignment="1" applyProtection="1">
      <alignment wrapText="1"/>
      <protection locked="0"/>
    </xf>
    <xf numFmtId="0" fontId="5" fillId="0" borderId="0" xfId="0" applyFont="1"/>
    <xf numFmtId="0" fontId="5" fillId="0" borderId="1" xfId="0" applyFont="1" applyFill="1" applyBorder="1"/>
    <xf numFmtId="0" fontId="6" fillId="0" borderId="1" xfId="0" applyFont="1" applyBorder="1"/>
    <xf numFmtId="3" fontId="8" fillId="2" borderId="1" xfId="2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8" fillId="2" borderId="2" xfId="0" applyFont="1" applyFill="1" applyBorder="1" applyAlignment="1">
      <alignment vertical="center" wrapText="1"/>
    </xf>
    <xf numFmtId="0" fontId="8" fillId="2" borderId="2" xfId="2" applyFont="1" applyFill="1" applyBorder="1" applyAlignment="1" applyProtection="1">
      <alignment vertical="center" wrapText="1"/>
      <protection locked="0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6" fillId="0" borderId="1" xfId="0" applyFont="1" applyBorder="1" applyAlignment="1">
      <alignment wrapText="1"/>
    </xf>
    <xf numFmtId="3" fontId="8" fillId="0" borderId="1" xfId="0" applyNumberFormat="1" applyFont="1" applyFill="1" applyBorder="1" applyAlignment="1" applyProtection="1"/>
    <xf numFmtId="3" fontId="8" fillId="0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wrapText="1"/>
    </xf>
    <xf numFmtId="3" fontId="8" fillId="0" borderId="1" xfId="0" applyNumberFormat="1" applyFont="1" applyFill="1" applyBorder="1" applyAlignment="1" applyProtection="1">
      <alignment horizontal="left"/>
      <protection locked="0"/>
    </xf>
    <xf numFmtId="3" fontId="8" fillId="0" borderId="1" xfId="0" applyNumberFormat="1" applyFont="1" applyFill="1" applyBorder="1" applyAlignment="1" applyProtection="1">
      <alignment wrapText="1"/>
      <protection locked="0"/>
    </xf>
    <xf numFmtId="3" fontId="0" fillId="0" borderId="0" xfId="0" applyNumberFormat="1"/>
    <xf numFmtId="0" fontId="8" fillId="0" borderId="2" xfId="2" applyFont="1" applyFill="1" applyBorder="1" applyAlignment="1" applyProtection="1">
      <alignment vertical="center" wrapText="1"/>
      <protection locked="0"/>
    </xf>
    <xf numFmtId="165" fontId="17" fillId="0" borderId="1" xfId="1" applyNumberFormat="1" applyFont="1" applyBorder="1" applyAlignment="1">
      <alignment horizontal="right" vertical="top"/>
    </xf>
    <xf numFmtId="0" fontId="50" fillId="0" borderId="0" xfId="0" applyFont="1"/>
    <xf numFmtId="0" fontId="8" fillId="0" borderId="2" xfId="2" applyFont="1" applyFill="1" applyBorder="1" applyAlignment="1" applyProtection="1">
      <alignment wrapText="1"/>
      <protection locked="0"/>
    </xf>
    <xf numFmtId="0" fontId="11" fillId="0" borderId="5" xfId="0" applyFont="1" applyFill="1" applyBorder="1"/>
    <xf numFmtId="0" fontId="18" fillId="0" borderId="2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63">
    <cellStyle name="0,0_x000d__x000a_NA_x000d__x000a_" xfId="11" xr:uid="{00000000-0005-0000-0000-000000000000}"/>
    <cellStyle name="category" xfId="12" xr:uid="{00000000-0005-0000-0000-000001000000}"/>
    <cellStyle name="Cena" xfId="13" xr:uid="{00000000-0005-0000-0000-000002000000}"/>
    <cellStyle name="Ceny" xfId="14" xr:uid="{00000000-0005-0000-0000-000003000000}"/>
    <cellStyle name="Comma [0]_0110tgi1" xfId="15" xr:uid="{00000000-0005-0000-0000-000004000000}"/>
    <cellStyle name="Comma_0110tgi1" xfId="16" xr:uid="{00000000-0005-0000-0000-000005000000}"/>
    <cellStyle name="Currency [0]_0110tgi1" xfId="17" xr:uid="{00000000-0005-0000-0000-000006000000}"/>
    <cellStyle name="Currency_0110tgi1" xfId="18" xr:uid="{00000000-0005-0000-0000-000007000000}"/>
    <cellStyle name="ETIK" xfId="19" xr:uid="{00000000-0005-0000-0000-000008000000}"/>
    <cellStyle name="Euro" xfId="20" xr:uid="{00000000-0005-0000-0000-000009000000}"/>
    <cellStyle name="Grey" xfId="21" xr:uid="{00000000-0005-0000-0000-00000A000000}"/>
    <cellStyle name="HEADER" xfId="22" xr:uid="{00000000-0005-0000-0000-00000B000000}"/>
    <cellStyle name="Headline I" xfId="23" xr:uid="{00000000-0005-0000-0000-00000C000000}"/>
    <cellStyle name="Headline II" xfId="24" xr:uid="{00000000-0005-0000-0000-00000D000000}"/>
    <cellStyle name="Headline III" xfId="25" xr:uid="{00000000-0005-0000-0000-00000E000000}"/>
    <cellStyle name="Hlavní nadpis" xfId="26" xr:uid="{00000000-0005-0000-0000-00000F000000}"/>
    <cellStyle name="Hyperlink_0110tgi1" xfId="27" xr:uid="{00000000-0005-0000-0000-000010000000}"/>
    <cellStyle name="Input [yellow]" xfId="28" xr:uid="{00000000-0005-0000-0000-000011000000}"/>
    <cellStyle name="kody" xfId="29" xr:uid="{00000000-0005-0000-0000-000012000000}"/>
    <cellStyle name="kurzíva" xfId="30" xr:uid="{00000000-0005-0000-0000-000013000000}"/>
    <cellStyle name="Měna" xfId="1" builtinId="4"/>
    <cellStyle name="Měna 2" xfId="62" xr:uid="{00000000-0005-0000-0000-000015000000}"/>
    <cellStyle name="Milliers [0]_pldt" xfId="31" xr:uid="{00000000-0005-0000-0000-000016000000}"/>
    <cellStyle name="Milliers_pldt" xfId="32" xr:uid="{00000000-0005-0000-0000-000017000000}"/>
    <cellStyle name="Model" xfId="33" xr:uid="{00000000-0005-0000-0000-000018000000}"/>
    <cellStyle name="Monétaire [0]_pldt" xfId="34" xr:uid="{00000000-0005-0000-0000-000019000000}"/>
    <cellStyle name="Monétaire_pldt" xfId="35" xr:uid="{00000000-0005-0000-0000-00001A000000}"/>
    <cellStyle name="NADPIS" xfId="36" xr:uid="{00000000-0005-0000-0000-00001B000000}"/>
    <cellStyle name="Nadpisy" xfId="37" xr:uid="{00000000-0005-0000-0000-00001C000000}"/>
    <cellStyle name="Nadpisy-příslušenství" xfId="38" xr:uid="{00000000-0005-0000-0000-00001D000000}"/>
    <cellStyle name="název firmy" xfId="39" xr:uid="{00000000-0005-0000-0000-00001E000000}"/>
    <cellStyle name="Název listu - kapitola" xfId="40" xr:uid="{00000000-0005-0000-0000-00001F000000}"/>
    <cellStyle name="Název produktu" xfId="41" xr:uid="{00000000-0005-0000-0000-000020000000}"/>
    <cellStyle name="Normal - Style1" xfId="42" xr:uid="{00000000-0005-0000-0000-000021000000}"/>
    <cellStyle name="Normal_0002imi1" xfId="43" xr:uid="{00000000-0005-0000-0000-000022000000}"/>
    <cellStyle name="Normální" xfId="0" builtinId="0"/>
    <cellStyle name="normální 2" xfId="2" xr:uid="{00000000-0005-0000-0000-000024000000}"/>
    <cellStyle name="normální 2 2" xfId="44" xr:uid="{00000000-0005-0000-0000-000025000000}"/>
    <cellStyle name="normální 3" xfId="45" xr:uid="{00000000-0005-0000-0000-000026000000}"/>
    <cellStyle name="normální 4" xfId="46" xr:uid="{00000000-0005-0000-0000-000027000000}"/>
    <cellStyle name="normální 5" xfId="47" xr:uid="{00000000-0005-0000-0000-000028000000}"/>
    <cellStyle name="Normální 6" xfId="10" xr:uid="{00000000-0005-0000-0000-000029000000}"/>
    <cellStyle name="oem name" xfId="48" xr:uid="{00000000-0005-0000-0000-00002A000000}"/>
    <cellStyle name="Percent [2]" xfId="49" xr:uid="{00000000-0005-0000-0000-00002B000000}"/>
    <cellStyle name="Podtitulek" xfId="50" xr:uid="{00000000-0005-0000-0000-00002C000000}"/>
    <cellStyle name="podtitulek inverzní" xfId="51" xr:uid="{00000000-0005-0000-0000-00002D000000}"/>
    <cellStyle name="podtitulek_List1" xfId="52" xr:uid="{00000000-0005-0000-0000-00002E000000}"/>
    <cellStyle name="Popis" xfId="53" xr:uid="{00000000-0005-0000-0000-00002F000000}"/>
    <cellStyle name="Popis - 1" xfId="54" xr:uid="{00000000-0005-0000-0000-000030000000}"/>
    <cellStyle name="POPIS_PERSONAL" xfId="55" xr:uid="{00000000-0005-0000-0000-000031000000}"/>
    <cellStyle name="Procenta 2" xfId="56" xr:uid="{00000000-0005-0000-0000-000032000000}"/>
    <cellStyle name="Standard_PREISL_D" xfId="57" xr:uid="{00000000-0005-0000-0000-000033000000}"/>
    <cellStyle name="Styl 1" xfId="3" xr:uid="{00000000-0005-0000-0000-000034000000}"/>
    <cellStyle name="Styl 1 2" xfId="4" xr:uid="{00000000-0005-0000-0000-000035000000}"/>
    <cellStyle name="Styl 1 2 2" xfId="9" xr:uid="{00000000-0005-0000-0000-000036000000}"/>
    <cellStyle name="Styl 1 3" xfId="58" xr:uid="{00000000-0005-0000-0000-000037000000}"/>
    <cellStyle name="Styl2" xfId="59" xr:uid="{00000000-0005-0000-0000-000038000000}"/>
    <cellStyle name="Styl3" xfId="60" xr:uid="{00000000-0005-0000-0000-000039000000}"/>
    <cellStyle name="STYLE1 - Styl1" xfId="5" xr:uid="{00000000-0005-0000-0000-00003A000000}"/>
    <cellStyle name="STYLE2 - Styl2" xfId="6" xr:uid="{00000000-0005-0000-0000-00003B000000}"/>
    <cellStyle name="STYLE3 - Styl3" xfId="7" xr:uid="{00000000-0005-0000-0000-00003C000000}"/>
    <cellStyle name="STYLE4 - Styl4" xfId="8" xr:uid="{00000000-0005-0000-0000-00003D000000}"/>
    <cellStyle name="subhead" xfId="61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1"/>
  <sheetViews>
    <sheetView tabSelected="1" zoomScaleNormal="100" zoomScaleSheetLayoutView="100" workbookViewId="0">
      <selection activeCell="D11" sqref="D11"/>
    </sheetView>
  </sheetViews>
  <sheetFormatPr defaultRowHeight="12.75"/>
  <cols>
    <col min="1" max="1" width="5" customWidth="1"/>
    <col min="2" max="2" width="37" customWidth="1"/>
    <col min="3" max="3" width="17.85546875" bestFit="1" customWidth="1"/>
    <col min="4" max="4" width="16" bestFit="1" customWidth="1"/>
    <col min="5" max="5" width="12.5703125" bestFit="1" customWidth="1"/>
    <col min="6" max="6" width="18" bestFit="1" customWidth="1"/>
    <col min="7" max="7" width="14.28515625" bestFit="1" customWidth="1"/>
  </cols>
  <sheetData>
    <row r="1" spans="1:9" ht="18">
      <c r="A1" s="7" t="s">
        <v>17</v>
      </c>
    </row>
    <row r="3" spans="1:9">
      <c r="A3" s="39"/>
      <c r="B3" s="42"/>
      <c r="C3" s="38" t="s">
        <v>3</v>
      </c>
      <c r="D3" s="38" t="s">
        <v>4</v>
      </c>
      <c r="E3" s="38" t="s">
        <v>13</v>
      </c>
      <c r="F3" s="38" t="s">
        <v>18</v>
      </c>
      <c r="G3" s="38" t="s">
        <v>21</v>
      </c>
      <c r="I3" s="69"/>
    </row>
    <row r="4" spans="1:9">
      <c r="A4" s="38">
        <v>1</v>
      </c>
      <c r="B4" s="38" t="s">
        <v>64</v>
      </c>
      <c r="C4" s="37">
        <f>'Kam. bod 9'!C2</f>
        <v>0</v>
      </c>
      <c r="D4" s="37">
        <f>'Kam. bod 9'!C3</f>
        <v>0</v>
      </c>
      <c r="E4" s="37">
        <f>'Kam. bod 9'!C4</f>
        <v>0</v>
      </c>
      <c r="F4" s="37">
        <f t="shared" ref="F4:F6" si="0">SUM(C4:E4)</f>
        <v>0</v>
      </c>
      <c r="G4" s="41">
        <f>F4*(1+F8)</f>
        <v>0</v>
      </c>
    </row>
    <row r="5" spans="1:9">
      <c r="A5" s="38">
        <v>2</v>
      </c>
      <c r="B5" s="38" t="s">
        <v>67</v>
      </c>
      <c r="C5" s="37">
        <f>'Mobilní kamera'!C2</f>
        <v>0</v>
      </c>
      <c r="D5" s="37">
        <f>'Mobilní kamera'!C3</f>
        <v>0</v>
      </c>
      <c r="E5" s="37">
        <f>'Mobilní kamera'!C4</f>
        <v>0</v>
      </c>
      <c r="F5" s="37">
        <f t="shared" si="0"/>
        <v>0</v>
      </c>
      <c r="G5" s="41">
        <f>F5*(1+F8)</f>
        <v>0</v>
      </c>
      <c r="I5" s="69"/>
    </row>
    <row r="6" spans="1:9">
      <c r="A6" s="38">
        <v>3</v>
      </c>
      <c r="B6" s="38" t="s">
        <v>65</v>
      </c>
      <c r="C6" s="37">
        <f>'Záznam a management'!C2</f>
        <v>0</v>
      </c>
      <c r="D6" s="37">
        <f>'Záznam a management'!C3</f>
        <v>0</v>
      </c>
      <c r="E6" s="37">
        <f>'Záznam a management'!C4</f>
        <v>0</v>
      </c>
      <c r="F6" s="37">
        <f t="shared" si="0"/>
        <v>0</v>
      </c>
      <c r="G6" s="41">
        <f>F6*(1+F8)</f>
        <v>0</v>
      </c>
    </row>
    <row r="7" spans="1:9" s="6" customFormat="1" ht="15">
      <c r="A7" s="42"/>
      <c r="B7" s="38" t="s">
        <v>5</v>
      </c>
      <c r="C7" s="36">
        <f>SUM(C4:C6)</f>
        <v>0</v>
      </c>
      <c r="D7" s="36">
        <f>SUM(D4:D6)</f>
        <v>0</v>
      </c>
      <c r="E7" s="36">
        <f>SUM(E4:E6)</f>
        <v>0</v>
      </c>
      <c r="F7" s="35">
        <f>SUM(F4:F6)</f>
        <v>0</v>
      </c>
      <c r="G7" s="40"/>
    </row>
    <row r="8" spans="1:9" s="6" customFormat="1" ht="15">
      <c r="A8" s="42"/>
      <c r="B8" s="38" t="s">
        <v>19</v>
      </c>
      <c r="C8" s="34"/>
      <c r="D8" s="34"/>
      <c r="E8" s="34"/>
      <c r="F8" s="33">
        <v>0.21</v>
      </c>
      <c r="G8" s="32"/>
    </row>
    <row r="9" spans="1:9" s="7" customFormat="1" ht="18">
      <c r="A9" s="31"/>
      <c r="B9" s="38" t="s">
        <v>14</v>
      </c>
      <c r="C9" s="36"/>
      <c r="D9" s="36"/>
      <c r="E9" s="36"/>
      <c r="F9" s="36">
        <f>F7*(1+F8)</f>
        <v>0</v>
      </c>
      <c r="G9" s="30"/>
    </row>
    <row r="11" spans="1:9">
      <c r="B11" s="72" t="s">
        <v>120</v>
      </c>
      <c r="C11" s="72"/>
      <c r="D11" s="71" t="s">
        <v>112</v>
      </c>
    </row>
  </sheetData>
  <pageMargins left="0.70866141732283472" right="0.70866141732283472" top="0.78740157480314965" bottom="0.78740157480314965" header="0.31496062992125984" footer="0.52562500000000001"/>
  <pageSetup paperSize="9" scale="87" orientation="landscape" horizontalDpi="4294967293" r:id="rId1"/>
  <headerFooter>
    <oddHeader>&amp;C&amp;"Arial CE,Tučné"&amp;14VÝKAZ VÝMĚR</oddHeader>
    <oddFooter>&amp;C1/4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zoomScaleNormal="100" zoomScaleSheetLayoutView="100" workbookViewId="0">
      <selection activeCell="D7" sqref="D7"/>
    </sheetView>
  </sheetViews>
  <sheetFormatPr defaultColWidth="9.140625" defaultRowHeight="10.5"/>
  <cols>
    <col min="1" max="1" width="3.85546875" style="1" bestFit="1" customWidth="1"/>
    <col min="2" max="2" width="17" style="44" customWidth="1"/>
    <col min="3" max="3" width="56.5703125" style="1" customWidth="1"/>
    <col min="4" max="4" width="19" style="45" bestFit="1" customWidth="1"/>
    <col min="5" max="5" width="8.28515625" style="3" bestFit="1" customWidth="1"/>
    <col min="6" max="6" width="8.28515625" style="1" bestFit="1" customWidth="1"/>
    <col min="7" max="7" width="10.42578125" style="1" bestFit="1" customWidth="1"/>
    <col min="8" max="8" width="11.5703125" style="1" bestFit="1" customWidth="1"/>
    <col min="9" max="9" width="6.85546875" style="45" bestFit="1" customWidth="1"/>
    <col min="10" max="10" width="11" style="45" bestFit="1" customWidth="1"/>
    <col min="11" max="11" width="6.85546875" style="1" bestFit="1" customWidth="1"/>
    <col min="12" max="16384" width="9.140625" style="1"/>
  </cols>
  <sheetData>
    <row r="1" spans="1:11" ht="15.75">
      <c r="A1" s="75" t="s">
        <v>66</v>
      </c>
      <c r="B1" s="76"/>
      <c r="C1" s="74" t="s">
        <v>63</v>
      </c>
      <c r="D1" s="48"/>
      <c r="E1" s="5"/>
      <c r="F1" s="4"/>
      <c r="G1" s="4"/>
      <c r="H1" s="4"/>
      <c r="I1" s="48"/>
      <c r="J1" s="48"/>
    </row>
    <row r="2" spans="1:11" ht="12">
      <c r="A2" s="54"/>
      <c r="B2" s="9" t="s">
        <v>3</v>
      </c>
      <c r="C2" s="15">
        <f>SUM(H7:H33)</f>
        <v>0</v>
      </c>
      <c r="D2" s="16"/>
      <c r="E2" s="4"/>
      <c r="F2" s="4"/>
      <c r="G2" s="4"/>
      <c r="H2" s="17"/>
      <c r="I2" s="48"/>
      <c r="J2" s="18"/>
    </row>
    <row r="3" spans="1:11" ht="12">
      <c r="A3" s="54"/>
      <c r="B3" s="9" t="s">
        <v>4</v>
      </c>
      <c r="C3" s="15">
        <f>SUM(J7:J33)</f>
        <v>0</v>
      </c>
      <c r="D3" s="16"/>
      <c r="E3" s="4"/>
      <c r="F3" s="4"/>
      <c r="G3" s="4"/>
      <c r="H3" s="17"/>
      <c r="I3" s="48"/>
      <c r="J3" s="47"/>
    </row>
    <row r="4" spans="1:11" ht="12">
      <c r="A4" s="54"/>
      <c r="B4" s="9" t="s">
        <v>13</v>
      </c>
      <c r="C4" s="19">
        <v>0</v>
      </c>
      <c r="D4" s="20"/>
      <c r="E4" s="4"/>
      <c r="F4" s="4"/>
      <c r="G4" s="4"/>
      <c r="H4" s="4"/>
      <c r="I4" s="48"/>
      <c r="J4" s="48"/>
    </row>
    <row r="5" spans="1:11" ht="12.75" customHeight="1">
      <c r="A5" s="54"/>
      <c r="B5" s="9" t="s">
        <v>5</v>
      </c>
      <c r="C5" s="15">
        <f>SUM(C2:C4)</f>
        <v>0</v>
      </c>
      <c r="D5" s="16"/>
      <c r="E5" s="21"/>
      <c r="F5" s="21"/>
      <c r="G5" s="21"/>
      <c r="H5" s="21"/>
      <c r="I5" s="46"/>
      <c r="J5" s="46"/>
    </row>
    <row r="6" spans="1:11" ht="12.75" customHeight="1">
      <c r="A6" s="14" t="s">
        <v>20</v>
      </c>
      <c r="B6" s="14" t="s">
        <v>0</v>
      </c>
      <c r="C6" s="14" t="s">
        <v>11</v>
      </c>
      <c r="D6" s="14" t="s">
        <v>110</v>
      </c>
      <c r="E6" s="14" t="s">
        <v>1</v>
      </c>
      <c r="F6" s="14" t="s">
        <v>12</v>
      </c>
      <c r="G6" s="14" t="s">
        <v>8</v>
      </c>
      <c r="H6" s="14" t="s">
        <v>9</v>
      </c>
      <c r="I6" s="14" t="s">
        <v>2</v>
      </c>
      <c r="J6" s="14" t="s">
        <v>6</v>
      </c>
      <c r="K6" s="14" t="s">
        <v>7</v>
      </c>
    </row>
    <row r="7" spans="1:11" ht="11.25">
      <c r="A7" s="10">
        <v>1</v>
      </c>
      <c r="B7" s="11" t="s">
        <v>25</v>
      </c>
      <c r="C7" s="43" t="s">
        <v>78</v>
      </c>
      <c r="D7" s="43"/>
      <c r="E7" s="13">
        <v>1</v>
      </c>
      <c r="F7" s="65" t="s">
        <v>10</v>
      </c>
      <c r="G7" s="43"/>
      <c r="H7" s="64">
        <f>E7*G7</f>
        <v>0</v>
      </c>
      <c r="I7" s="56"/>
      <c r="J7" s="64">
        <f>E7*I7</f>
        <v>0</v>
      </c>
      <c r="K7" s="64">
        <f t="shared" ref="K7:K32" si="0">H7+J7</f>
        <v>0</v>
      </c>
    </row>
    <row r="8" spans="1:11" ht="11.25">
      <c r="A8" s="10">
        <v>2</v>
      </c>
      <c r="B8" s="11" t="s">
        <v>81</v>
      </c>
      <c r="C8" s="43" t="s">
        <v>116</v>
      </c>
      <c r="D8" s="43"/>
      <c r="E8" s="13">
        <v>1</v>
      </c>
      <c r="F8" s="65" t="s">
        <v>10</v>
      </c>
      <c r="G8" s="43"/>
      <c r="H8" s="64">
        <f t="shared" ref="H8:H33" si="1">E8*G8</f>
        <v>0</v>
      </c>
      <c r="I8" s="56"/>
      <c r="J8" s="64">
        <f t="shared" ref="J8:J33" si="2">E8*I8</f>
        <v>0</v>
      </c>
      <c r="K8" s="64">
        <f t="shared" si="0"/>
        <v>0</v>
      </c>
    </row>
    <row r="9" spans="1:11" ht="11.25">
      <c r="A9" s="10">
        <v>3</v>
      </c>
      <c r="B9" s="11" t="s">
        <v>82</v>
      </c>
      <c r="C9" s="43" t="s">
        <v>91</v>
      </c>
      <c r="D9" s="43"/>
      <c r="E9" s="13">
        <v>10</v>
      </c>
      <c r="F9" s="65" t="s">
        <v>26</v>
      </c>
      <c r="G9" s="43"/>
      <c r="H9" s="64">
        <f>E9*G9</f>
        <v>0</v>
      </c>
      <c r="I9" s="56"/>
      <c r="J9" s="64">
        <f t="shared" si="2"/>
        <v>0</v>
      </c>
      <c r="K9" s="64">
        <f t="shared" si="0"/>
        <v>0</v>
      </c>
    </row>
    <row r="10" spans="1:11" ht="11.25">
      <c r="A10" s="10">
        <v>4</v>
      </c>
      <c r="B10" s="12" t="s">
        <v>83</v>
      </c>
      <c r="C10" s="43" t="s">
        <v>96</v>
      </c>
      <c r="D10" s="43"/>
      <c r="E10" s="13">
        <v>2</v>
      </c>
      <c r="F10" s="65" t="s">
        <v>10</v>
      </c>
      <c r="G10" s="43"/>
      <c r="H10" s="64">
        <f t="shared" ref="H10:H14" si="3">E10*G10</f>
        <v>0</v>
      </c>
      <c r="I10" s="56"/>
      <c r="J10" s="64">
        <f t="shared" si="2"/>
        <v>0</v>
      </c>
      <c r="K10" s="64">
        <f t="shared" si="0"/>
        <v>0</v>
      </c>
    </row>
    <row r="11" spans="1:11" s="2" customFormat="1" ht="11.25">
      <c r="A11" s="10">
        <v>5</v>
      </c>
      <c r="B11" s="12" t="s">
        <v>109</v>
      </c>
      <c r="C11" s="43" t="s">
        <v>115</v>
      </c>
      <c r="D11" s="43"/>
      <c r="E11" s="13">
        <v>1</v>
      </c>
      <c r="F11" s="65" t="s">
        <v>10</v>
      </c>
      <c r="G11" s="43"/>
      <c r="H11" s="64">
        <f t="shared" si="3"/>
        <v>0</v>
      </c>
      <c r="I11" s="56"/>
      <c r="J11" s="64">
        <f t="shared" si="2"/>
        <v>0</v>
      </c>
      <c r="K11" s="64">
        <f t="shared" ref="K11:K12" si="4">H11+J11</f>
        <v>0</v>
      </c>
    </row>
    <row r="12" spans="1:11" s="2" customFormat="1" ht="11.25">
      <c r="A12" s="10">
        <v>6</v>
      </c>
      <c r="B12" s="12" t="s">
        <v>107</v>
      </c>
      <c r="C12" s="43" t="s">
        <v>108</v>
      </c>
      <c r="D12" s="51"/>
      <c r="E12" s="13">
        <v>1</v>
      </c>
      <c r="F12" s="65" t="s">
        <v>10</v>
      </c>
      <c r="G12" s="43"/>
      <c r="H12" s="64">
        <f t="shared" si="3"/>
        <v>0</v>
      </c>
      <c r="I12" s="56"/>
      <c r="J12" s="64">
        <f t="shared" si="2"/>
        <v>0</v>
      </c>
      <c r="K12" s="64">
        <f t="shared" si="4"/>
        <v>0</v>
      </c>
    </row>
    <row r="13" spans="1:11" ht="11.25">
      <c r="A13" s="10">
        <v>7</v>
      </c>
      <c r="B13" s="60" t="s">
        <v>84</v>
      </c>
      <c r="C13" s="43" t="s">
        <v>68</v>
      </c>
      <c r="D13" s="43"/>
      <c r="E13" s="13">
        <v>2</v>
      </c>
      <c r="F13" s="65" t="s">
        <v>10</v>
      </c>
      <c r="G13" s="43"/>
      <c r="H13" s="64">
        <f t="shared" si="3"/>
        <v>0</v>
      </c>
      <c r="I13" s="56"/>
      <c r="J13" s="64">
        <f t="shared" si="2"/>
        <v>0</v>
      </c>
      <c r="K13" s="64">
        <f t="shared" si="0"/>
        <v>0</v>
      </c>
    </row>
    <row r="14" spans="1:11" ht="11.25">
      <c r="A14" s="10">
        <v>8</v>
      </c>
      <c r="B14" s="55" t="s">
        <v>88</v>
      </c>
      <c r="C14" s="43" t="s">
        <v>69</v>
      </c>
      <c r="D14" s="43"/>
      <c r="E14" s="13">
        <v>2</v>
      </c>
      <c r="F14" s="65" t="s">
        <v>10</v>
      </c>
      <c r="G14" s="43"/>
      <c r="H14" s="64">
        <f t="shared" si="3"/>
        <v>0</v>
      </c>
      <c r="I14" s="56"/>
      <c r="J14" s="64">
        <f t="shared" si="2"/>
        <v>0</v>
      </c>
      <c r="K14" s="64">
        <f t="shared" si="0"/>
        <v>0</v>
      </c>
    </row>
    <row r="15" spans="1:11" ht="11.25">
      <c r="A15" s="10">
        <v>9</v>
      </c>
      <c r="B15" s="55" t="s">
        <v>85</v>
      </c>
      <c r="C15" s="43" t="s">
        <v>70</v>
      </c>
      <c r="D15" s="43"/>
      <c r="E15" s="13">
        <v>2</v>
      </c>
      <c r="F15" s="65" t="s">
        <v>10</v>
      </c>
      <c r="G15" s="43"/>
      <c r="H15" s="64">
        <f t="shared" si="1"/>
        <v>0</v>
      </c>
      <c r="I15" s="56"/>
      <c r="J15" s="64">
        <f t="shared" si="2"/>
        <v>0</v>
      </c>
      <c r="K15" s="64">
        <f t="shared" si="0"/>
        <v>0</v>
      </c>
    </row>
    <row r="16" spans="1:11" ht="11.25">
      <c r="A16" s="10">
        <v>10</v>
      </c>
      <c r="B16" s="55" t="s">
        <v>92</v>
      </c>
      <c r="C16" s="43" t="s">
        <v>118</v>
      </c>
      <c r="D16" s="67"/>
      <c r="E16" s="13">
        <v>4</v>
      </c>
      <c r="F16" s="65" t="s">
        <v>10</v>
      </c>
      <c r="G16" s="43"/>
      <c r="H16" s="64">
        <f t="shared" si="1"/>
        <v>0</v>
      </c>
      <c r="I16" s="56"/>
      <c r="J16" s="64">
        <f t="shared" si="2"/>
        <v>0</v>
      </c>
      <c r="K16" s="64">
        <f t="shared" si="0"/>
        <v>0</v>
      </c>
    </row>
    <row r="17" spans="1:11" ht="11.25">
      <c r="A17" s="10">
        <v>11</v>
      </c>
      <c r="B17" s="55" t="s">
        <v>89</v>
      </c>
      <c r="C17" s="43" t="s">
        <v>71</v>
      </c>
      <c r="D17" s="43"/>
      <c r="E17" s="13">
        <v>8</v>
      </c>
      <c r="F17" s="65" t="s">
        <v>10</v>
      </c>
      <c r="G17" s="43"/>
      <c r="H17" s="64">
        <f t="shared" si="1"/>
        <v>0</v>
      </c>
      <c r="I17" s="56"/>
      <c r="J17" s="64">
        <f t="shared" si="2"/>
        <v>0</v>
      </c>
      <c r="K17" s="64">
        <f t="shared" si="0"/>
        <v>0</v>
      </c>
    </row>
    <row r="18" spans="1:11" ht="22.5">
      <c r="A18" s="10">
        <v>12</v>
      </c>
      <c r="B18" s="55" t="s">
        <v>86</v>
      </c>
      <c r="C18" s="68" t="s">
        <v>72</v>
      </c>
      <c r="D18" s="43"/>
      <c r="E18" s="13">
        <v>150</v>
      </c>
      <c r="F18" s="65" t="s">
        <v>26</v>
      </c>
      <c r="G18" s="43"/>
      <c r="H18" s="64">
        <f t="shared" si="1"/>
        <v>0</v>
      </c>
      <c r="I18" s="56"/>
      <c r="J18" s="64">
        <f t="shared" si="2"/>
        <v>0</v>
      </c>
      <c r="K18" s="64">
        <f t="shared" si="0"/>
        <v>0</v>
      </c>
    </row>
    <row r="19" spans="1:11" ht="11.25">
      <c r="A19" s="10">
        <v>13</v>
      </c>
      <c r="B19" s="61" t="s">
        <v>87</v>
      </c>
      <c r="C19" s="43" t="s">
        <v>73</v>
      </c>
      <c r="D19" s="43"/>
      <c r="E19" s="13">
        <v>2</v>
      </c>
      <c r="F19" s="65" t="s">
        <v>10</v>
      </c>
      <c r="G19" s="43"/>
      <c r="H19" s="64">
        <f t="shared" si="1"/>
        <v>0</v>
      </c>
      <c r="I19" s="56"/>
      <c r="J19" s="64">
        <f t="shared" si="2"/>
        <v>0</v>
      </c>
      <c r="K19" s="64">
        <f t="shared" si="0"/>
        <v>0</v>
      </c>
    </row>
    <row r="20" spans="1:11" ht="11.25">
      <c r="A20" s="10">
        <v>14</v>
      </c>
      <c r="B20" s="55" t="s">
        <v>97</v>
      </c>
      <c r="C20" s="43" t="s">
        <v>119</v>
      </c>
      <c r="D20" s="43"/>
      <c r="E20" s="13">
        <v>2</v>
      </c>
      <c r="F20" s="65" t="s">
        <v>10</v>
      </c>
      <c r="G20" s="43"/>
      <c r="H20" s="64">
        <f t="shared" si="1"/>
        <v>0</v>
      </c>
      <c r="I20" s="56"/>
      <c r="J20" s="64">
        <f t="shared" si="2"/>
        <v>0</v>
      </c>
      <c r="K20" s="64">
        <f t="shared" si="0"/>
        <v>0</v>
      </c>
    </row>
    <row r="21" spans="1:11" ht="11.25">
      <c r="A21" s="10">
        <v>15</v>
      </c>
      <c r="B21" s="55"/>
      <c r="C21" s="43" t="s">
        <v>117</v>
      </c>
      <c r="D21" s="67"/>
      <c r="E21" s="13">
        <v>4</v>
      </c>
      <c r="F21" s="65" t="s">
        <v>10</v>
      </c>
      <c r="G21" s="43"/>
      <c r="H21" s="64">
        <f t="shared" si="1"/>
        <v>0</v>
      </c>
      <c r="I21" s="56"/>
      <c r="J21" s="64">
        <f t="shared" si="2"/>
        <v>0</v>
      </c>
      <c r="K21" s="64">
        <f t="shared" si="0"/>
        <v>0</v>
      </c>
    </row>
    <row r="22" spans="1:11" ht="11.25">
      <c r="A22" s="10">
        <v>16</v>
      </c>
      <c r="B22" s="55" t="s">
        <v>55</v>
      </c>
      <c r="C22" s="59" t="s">
        <v>37</v>
      </c>
      <c r="D22" s="43"/>
      <c r="E22" s="13">
        <v>1</v>
      </c>
      <c r="F22" s="65" t="s">
        <v>10</v>
      </c>
      <c r="G22" s="43"/>
      <c r="H22" s="64">
        <f t="shared" si="1"/>
        <v>0</v>
      </c>
      <c r="I22" s="56"/>
      <c r="J22" s="64">
        <f t="shared" si="2"/>
        <v>0</v>
      </c>
      <c r="K22" s="64">
        <f t="shared" si="0"/>
        <v>0</v>
      </c>
    </row>
    <row r="23" spans="1:11" ht="11.25">
      <c r="A23" s="10">
        <v>17</v>
      </c>
      <c r="B23" s="55"/>
      <c r="C23" s="43" t="s">
        <v>74</v>
      </c>
      <c r="D23" s="43"/>
      <c r="E23" s="13">
        <v>150</v>
      </c>
      <c r="F23" s="65" t="s">
        <v>26</v>
      </c>
      <c r="G23" s="43"/>
      <c r="H23" s="64">
        <f t="shared" si="1"/>
        <v>0</v>
      </c>
      <c r="I23" s="56"/>
      <c r="J23" s="64">
        <f t="shared" si="2"/>
        <v>0</v>
      </c>
      <c r="K23" s="64">
        <f t="shared" si="0"/>
        <v>0</v>
      </c>
    </row>
    <row r="24" spans="1:11" ht="11.25">
      <c r="A24" s="10">
        <v>18</v>
      </c>
      <c r="B24" s="55" t="s">
        <v>90</v>
      </c>
      <c r="C24" s="43" t="s">
        <v>76</v>
      </c>
      <c r="D24" s="43"/>
      <c r="E24" s="13">
        <v>1</v>
      </c>
      <c r="F24" s="65" t="s">
        <v>10</v>
      </c>
      <c r="G24" s="43"/>
      <c r="H24" s="64">
        <f t="shared" si="1"/>
        <v>0</v>
      </c>
      <c r="I24" s="56"/>
      <c r="J24" s="64">
        <f t="shared" si="2"/>
        <v>0</v>
      </c>
      <c r="K24" s="64">
        <f t="shared" si="0"/>
        <v>0</v>
      </c>
    </row>
    <row r="25" spans="1:11" ht="11.25">
      <c r="A25" s="10">
        <v>19</v>
      </c>
      <c r="B25" s="55" t="s">
        <v>113</v>
      </c>
      <c r="C25" s="43" t="s">
        <v>94</v>
      </c>
      <c r="D25" s="43"/>
      <c r="E25" s="13">
        <v>30</v>
      </c>
      <c r="F25" s="65" t="s">
        <v>26</v>
      </c>
      <c r="G25" s="43"/>
      <c r="H25" s="64">
        <f t="shared" si="1"/>
        <v>0</v>
      </c>
      <c r="I25" s="56"/>
      <c r="J25" s="64">
        <f t="shared" si="2"/>
        <v>0</v>
      </c>
      <c r="K25" s="64">
        <f t="shared" si="0"/>
        <v>0</v>
      </c>
    </row>
    <row r="26" spans="1:11" ht="11.25">
      <c r="A26" s="10">
        <v>20</v>
      </c>
      <c r="B26" s="55" t="s">
        <v>98</v>
      </c>
      <c r="C26" s="43" t="s">
        <v>93</v>
      </c>
      <c r="D26" s="43"/>
      <c r="E26" s="13">
        <v>100</v>
      </c>
      <c r="F26" s="65" t="s">
        <v>26</v>
      </c>
      <c r="G26" s="43"/>
      <c r="H26" s="64">
        <f t="shared" si="1"/>
        <v>0</v>
      </c>
      <c r="I26" s="56"/>
      <c r="J26" s="64">
        <f t="shared" si="2"/>
        <v>0</v>
      </c>
      <c r="K26" s="64">
        <f t="shared" si="0"/>
        <v>0</v>
      </c>
    </row>
    <row r="27" spans="1:11" ht="11.25">
      <c r="A27" s="10">
        <v>21</v>
      </c>
      <c r="B27" s="55"/>
      <c r="C27" s="43" t="s">
        <v>99</v>
      </c>
      <c r="D27" s="43"/>
      <c r="E27" s="13">
        <v>1</v>
      </c>
      <c r="F27" s="65" t="s">
        <v>15</v>
      </c>
      <c r="G27" s="43"/>
      <c r="H27" s="64">
        <f t="shared" si="1"/>
        <v>0</v>
      </c>
      <c r="I27" s="56"/>
      <c r="J27" s="64">
        <f t="shared" si="2"/>
        <v>0</v>
      </c>
      <c r="K27" s="64">
        <f t="shared" si="0"/>
        <v>0</v>
      </c>
    </row>
    <row r="28" spans="1:11" ht="11.25">
      <c r="A28" s="10">
        <v>22</v>
      </c>
      <c r="B28" s="55"/>
      <c r="C28" s="59" t="s">
        <v>24</v>
      </c>
      <c r="D28" s="43"/>
      <c r="E28" s="13">
        <v>1</v>
      </c>
      <c r="F28" s="65" t="s">
        <v>15</v>
      </c>
      <c r="G28" s="43"/>
      <c r="H28" s="64">
        <f t="shared" si="1"/>
        <v>0</v>
      </c>
      <c r="I28" s="56"/>
      <c r="J28" s="64">
        <f t="shared" si="2"/>
        <v>0</v>
      </c>
      <c r="K28" s="64">
        <f t="shared" si="0"/>
        <v>0</v>
      </c>
    </row>
    <row r="29" spans="1:11" ht="11.25">
      <c r="A29" s="10">
        <v>23</v>
      </c>
      <c r="B29" s="55"/>
      <c r="C29" s="43" t="s">
        <v>59</v>
      </c>
      <c r="D29" s="43"/>
      <c r="E29" s="13">
        <v>1</v>
      </c>
      <c r="F29" s="65" t="s">
        <v>15</v>
      </c>
      <c r="G29" s="43"/>
      <c r="H29" s="64">
        <f t="shared" si="1"/>
        <v>0</v>
      </c>
      <c r="I29" s="56"/>
      <c r="J29" s="64">
        <f t="shared" si="2"/>
        <v>0</v>
      </c>
      <c r="K29" s="64">
        <f t="shared" si="0"/>
        <v>0</v>
      </c>
    </row>
    <row r="30" spans="1:11" ht="11.25">
      <c r="A30" s="10">
        <v>24</v>
      </c>
      <c r="B30" s="55"/>
      <c r="C30" s="43" t="s">
        <v>75</v>
      </c>
      <c r="D30" s="43"/>
      <c r="E30" s="13">
        <v>1</v>
      </c>
      <c r="F30" s="49" t="s">
        <v>15</v>
      </c>
      <c r="G30" s="56"/>
      <c r="H30" s="64">
        <f t="shared" si="1"/>
        <v>0</v>
      </c>
      <c r="I30" s="56"/>
      <c r="J30" s="64">
        <f t="shared" si="2"/>
        <v>0</v>
      </c>
      <c r="K30" s="64">
        <f t="shared" si="0"/>
        <v>0</v>
      </c>
    </row>
    <row r="31" spans="1:11" ht="11.25">
      <c r="A31" s="10">
        <v>25</v>
      </c>
      <c r="B31" s="63"/>
      <c r="C31" s="70" t="s">
        <v>95</v>
      </c>
      <c r="D31" s="52"/>
      <c r="E31" s="13">
        <v>1</v>
      </c>
      <c r="F31" s="49" t="s">
        <v>15</v>
      </c>
      <c r="G31" s="56"/>
      <c r="H31" s="64">
        <f t="shared" si="1"/>
        <v>0</v>
      </c>
      <c r="I31" s="56"/>
      <c r="J31" s="64">
        <f t="shared" si="2"/>
        <v>0</v>
      </c>
      <c r="K31" s="64">
        <f t="shared" si="0"/>
        <v>0</v>
      </c>
    </row>
    <row r="32" spans="1:11" ht="11.25">
      <c r="A32" s="10">
        <v>26</v>
      </c>
      <c r="B32" s="63"/>
      <c r="C32" s="59" t="s">
        <v>60</v>
      </c>
      <c r="D32" s="52"/>
      <c r="E32" s="13">
        <v>1</v>
      </c>
      <c r="F32" s="49" t="s">
        <v>15</v>
      </c>
      <c r="G32" s="56"/>
      <c r="H32" s="64">
        <f t="shared" si="1"/>
        <v>0</v>
      </c>
      <c r="I32" s="56"/>
      <c r="J32" s="64">
        <f t="shared" si="2"/>
        <v>0</v>
      </c>
      <c r="K32" s="64">
        <f t="shared" si="0"/>
        <v>0</v>
      </c>
    </row>
    <row r="33" spans="1:11" ht="11.25">
      <c r="A33" s="10">
        <v>27</v>
      </c>
      <c r="B33" s="63"/>
      <c r="C33" s="59" t="s">
        <v>61</v>
      </c>
      <c r="D33" s="52"/>
      <c r="E33" s="13">
        <v>1</v>
      </c>
      <c r="F33" s="49" t="s">
        <v>15</v>
      </c>
      <c r="G33" s="56"/>
      <c r="H33" s="64">
        <f t="shared" si="1"/>
        <v>0</v>
      </c>
      <c r="I33" s="56"/>
      <c r="J33" s="64">
        <f t="shared" si="2"/>
        <v>0</v>
      </c>
      <c r="K33" s="64">
        <f t="shared" ref="K33" si="5">H33+J33</f>
        <v>0</v>
      </c>
    </row>
    <row r="34" spans="1:11">
      <c r="B34" s="1"/>
      <c r="D34" s="1"/>
      <c r="E34" s="1"/>
      <c r="I34" s="1"/>
      <c r="J34" s="1"/>
    </row>
    <row r="35" spans="1:11">
      <c r="B35" s="1"/>
      <c r="D35" s="1"/>
      <c r="E35" s="1"/>
      <c r="I35" s="1"/>
      <c r="J35" s="1"/>
    </row>
    <row r="36" spans="1:11">
      <c r="B36" s="1" t="s">
        <v>111</v>
      </c>
      <c r="D36" s="1"/>
      <c r="E36" s="1"/>
      <c r="I36" s="1"/>
      <c r="J36" s="1"/>
    </row>
    <row r="37" spans="1:11">
      <c r="B37" s="1"/>
      <c r="D37" s="1"/>
      <c r="E37" s="1"/>
      <c r="I37" s="1"/>
      <c r="J37" s="1"/>
    </row>
    <row r="38" spans="1:11">
      <c r="B38" s="1"/>
      <c r="D38" s="1"/>
      <c r="E38" s="1"/>
      <c r="I38" s="1"/>
      <c r="J38" s="1"/>
    </row>
    <row r="39" spans="1:11">
      <c r="B39" s="1"/>
      <c r="D39" s="1"/>
      <c r="E39" s="1"/>
      <c r="I39" s="1"/>
      <c r="J39" s="1"/>
    </row>
    <row r="40" spans="1:11">
      <c r="B40" s="1"/>
      <c r="D40" s="1"/>
      <c r="E40" s="1"/>
      <c r="I40" s="1"/>
      <c r="J40" s="1"/>
    </row>
    <row r="41" spans="1:11">
      <c r="B41" s="1"/>
      <c r="D41" s="1"/>
      <c r="E41" s="1"/>
      <c r="I41" s="1"/>
      <c r="J41" s="1"/>
    </row>
    <row r="42" spans="1:11">
      <c r="B42" s="1"/>
      <c r="D42" s="1"/>
      <c r="E42" s="1"/>
      <c r="I42" s="1"/>
      <c r="J42" s="1"/>
    </row>
    <row r="43" spans="1:11">
      <c r="B43" s="1"/>
      <c r="D43" s="1"/>
      <c r="E43" s="1"/>
      <c r="I43" s="1"/>
      <c r="J43" s="1"/>
    </row>
    <row r="44" spans="1:11">
      <c r="B44" s="1"/>
      <c r="D44" s="1"/>
      <c r="E44" s="1"/>
      <c r="I44" s="1"/>
      <c r="J44" s="1"/>
    </row>
    <row r="45" spans="1:11" ht="11.25">
      <c r="B45" s="1"/>
      <c r="D45" s="1"/>
      <c r="E45" s="1"/>
      <c r="F45" s="53"/>
      <c r="G45" s="53"/>
      <c r="H45" s="53"/>
      <c r="I45" s="53"/>
      <c r="J45" s="53"/>
    </row>
    <row r="46" spans="1:11" ht="11.25">
      <c r="A46" s="53"/>
      <c r="B46" s="53"/>
      <c r="C46" s="53"/>
      <c r="D46" s="53"/>
      <c r="E46" s="53"/>
      <c r="F46" s="53"/>
      <c r="G46" s="53"/>
      <c r="H46" s="53"/>
      <c r="I46" s="53"/>
      <c r="J46" s="53"/>
    </row>
    <row r="47" spans="1:11" ht="11.25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1" ht="11.25">
      <c r="A48" s="53"/>
      <c r="B48" s="53"/>
      <c r="C48" s="53"/>
      <c r="D48" s="53"/>
      <c r="E48" s="53"/>
      <c r="F48" s="53"/>
      <c r="G48" s="53"/>
      <c r="H48" s="53"/>
      <c r="I48" s="53"/>
      <c r="J48" s="53"/>
    </row>
    <row r="49" spans="1:10" ht="11.25">
      <c r="A49" s="53"/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1.25">
      <c r="A50" s="53"/>
      <c r="B50" s="53"/>
      <c r="C50" s="53"/>
      <c r="D50" s="53"/>
      <c r="E50" s="53"/>
      <c r="F50" s="53"/>
      <c r="G50" s="53"/>
      <c r="H50" s="53"/>
      <c r="I50" s="53"/>
      <c r="J50" s="53"/>
    </row>
    <row r="51" spans="1:10" ht="11.25">
      <c r="A51" s="53"/>
      <c r="B51" s="53"/>
      <c r="C51" s="53"/>
      <c r="D51" s="53"/>
      <c r="E51" s="53"/>
      <c r="I51" s="1"/>
      <c r="J51" s="1"/>
    </row>
    <row r="52" spans="1:10" ht="11.25">
      <c r="A52" s="53"/>
      <c r="B52" s="1"/>
      <c r="D52" s="1"/>
      <c r="E52" s="1"/>
      <c r="I52" s="1"/>
      <c r="J52" s="1"/>
    </row>
    <row r="53" spans="1:10">
      <c r="B53" s="1"/>
      <c r="D53" s="1"/>
      <c r="E53" s="1"/>
      <c r="I53" s="1"/>
      <c r="J53" s="1"/>
    </row>
    <row r="54" spans="1:10">
      <c r="B54" s="1"/>
      <c r="D54" s="1"/>
      <c r="E54" s="1"/>
      <c r="I54" s="1"/>
      <c r="J54" s="1"/>
    </row>
    <row r="55" spans="1:10">
      <c r="B55" s="1"/>
      <c r="D55" s="1"/>
      <c r="E55" s="1"/>
    </row>
  </sheetData>
  <mergeCells count="1">
    <mergeCell ref="A1:B1"/>
  </mergeCells>
  <phoneticPr fontId="0" type="noConversion"/>
  <pageMargins left="0.59055118110236227" right="0.39370078740157483" top="0.59055118110236227" bottom="0.59055118110236227" header="0.51181102362204722" footer="0.31496062992125984"/>
  <pageSetup paperSize="9" scale="87" fitToHeight="12" orientation="landscape" horizontalDpi="4294967293" r:id="rId1"/>
  <headerFooter alignWithMargins="0">
    <oddFooter>&amp;C2/4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zoomScaleNormal="100" zoomScaleSheetLayoutView="100" workbookViewId="0">
      <selection activeCell="D7" sqref="D7"/>
    </sheetView>
  </sheetViews>
  <sheetFormatPr defaultColWidth="9.140625" defaultRowHeight="10.5"/>
  <cols>
    <col min="1" max="1" width="3.85546875" style="1" bestFit="1" customWidth="1"/>
    <col min="2" max="2" width="17" style="44" customWidth="1"/>
    <col min="3" max="3" width="49" style="1" bestFit="1" customWidth="1"/>
    <col min="4" max="4" width="19" style="45" bestFit="1" customWidth="1"/>
    <col min="5" max="5" width="8.28515625" style="3" bestFit="1" customWidth="1"/>
    <col min="6" max="6" width="8.28515625" style="1" bestFit="1" customWidth="1"/>
    <col min="7" max="7" width="8.7109375" style="1" bestFit="1" customWidth="1"/>
    <col min="8" max="8" width="11.5703125" style="1" bestFit="1" customWidth="1"/>
    <col min="9" max="9" width="11" style="45" bestFit="1" customWidth="1"/>
    <col min="10" max="10" width="12" style="45" customWidth="1"/>
    <col min="11" max="16384" width="9.140625" style="1"/>
  </cols>
  <sheetData>
    <row r="1" spans="1:11" ht="15.75">
      <c r="A1" s="75" t="s">
        <v>53</v>
      </c>
      <c r="B1" s="76"/>
      <c r="C1" s="74" t="s">
        <v>54</v>
      </c>
      <c r="D1" s="48"/>
      <c r="E1" s="5"/>
      <c r="F1" s="4"/>
      <c r="G1" s="4"/>
      <c r="H1" s="4"/>
      <c r="I1" s="48"/>
      <c r="J1" s="48"/>
    </row>
    <row r="2" spans="1:11" ht="12">
      <c r="A2" s="54"/>
      <c r="B2" s="9" t="s">
        <v>3</v>
      </c>
      <c r="C2" s="15">
        <f>SUM(H7:H34)</f>
        <v>0</v>
      </c>
      <c r="D2" s="16"/>
      <c r="E2" s="4"/>
      <c r="F2" s="4"/>
      <c r="G2" s="4"/>
      <c r="H2" s="17"/>
      <c r="I2" s="48"/>
      <c r="J2" s="18"/>
    </row>
    <row r="3" spans="1:11" ht="12">
      <c r="A3" s="54"/>
      <c r="B3" s="9" t="s">
        <v>4</v>
      </c>
      <c r="C3" s="15">
        <f>SUM(J7:J34)</f>
        <v>0</v>
      </c>
      <c r="D3" s="16"/>
      <c r="E3" s="4"/>
      <c r="F3" s="4"/>
      <c r="G3" s="4"/>
      <c r="H3" s="17"/>
      <c r="I3" s="48"/>
      <c r="J3" s="47"/>
    </row>
    <row r="4" spans="1:11" ht="12">
      <c r="A4" s="54"/>
      <c r="B4" s="9" t="s">
        <v>13</v>
      </c>
      <c r="C4" s="19">
        <v>0</v>
      </c>
      <c r="D4" s="20"/>
      <c r="E4" s="4"/>
      <c r="F4" s="4"/>
      <c r="G4" s="4"/>
      <c r="H4" s="4"/>
      <c r="I4" s="48"/>
      <c r="J4" s="48"/>
    </row>
    <row r="5" spans="1:11" ht="12.75" customHeight="1">
      <c r="A5" s="54"/>
      <c r="B5" s="9" t="s">
        <v>5</v>
      </c>
      <c r="C5" s="15">
        <f>SUM(C2:C4)</f>
        <v>0</v>
      </c>
      <c r="D5" s="16"/>
      <c r="E5" s="21"/>
      <c r="F5" s="21"/>
      <c r="G5" s="21"/>
      <c r="H5" s="21"/>
      <c r="I5" s="46"/>
      <c r="J5" s="46"/>
    </row>
    <row r="6" spans="1:11" ht="12.75" customHeight="1">
      <c r="A6" s="14" t="s">
        <v>20</v>
      </c>
      <c r="B6" s="14" t="s">
        <v>0</v>
      </c>
      <c r="C6" s="14" t="s">
        <v>11</v>
      </c>
      <c r="D6" s="14" t="s">
        <v>110</v>
      </c>
      <c r="E6" s="14" t="s">
        <v>1</v>
      </c>
      <c r="F6" s="14" t="s">
        <v>12</v>
      </c>
      <c r="G6" s="14" t="s">
        <v>8</v>
      </c>
      <c r="H6" s="14" t="s">
        <v>9</v>
      </c>
      <c r="I6" s="14" t="s">
        <v>2</v>
      </c>
      <c r="J6" s="14" t="s">
        <v>6</v>
      </c>
      <c r="K6" s="14" t="s">
        <v>7</v>
      </c>
    </row>
    <row r="7" spans="1:11" ht="33.75">
      <c r="A7" s="10">
        <v>1</v>
      </c>
      <c r="B7" s="11" t="s">
        <v>25</v>
      </c>
      <c r="C7" s="73" t="s">
        <v>106</v>
      </c>
      <c r="D7" s="43"/>
      <c r="E7" s="13">
        <v>1</v>
      </c>
      <c r="F7" s="49" t="s">
        <v>10</v>
      </c>
      <c r="G7" s="56"/>
      <c r="H7" s="64">
        <f t="shared" ref="H7:H8" si="0">E7*G7</f>
        <v>0</v>
      </c>
      <c r="I7" s="56"/>
      <c r="J7" s="64">
        <f>E7*I7</f>
        <v>0</v>
      </c>
      <c r="K7" s="64">
        <f t="shared" ref="K7:K34" si="1">H7+J7</f>
        <v>0</v>
      </c>
    </row>
    <row r="8" spans="1:11" ht="11.25">
      <c r="A8" s="10">
        <v>2</v>
      </c>
      <c r="B8" s="11" t="s">
        <v>30</v>
      </c>
      <c r="C8" s="51" t="s">
        <v>31</v>
      </c>
      <c r="D8" s="51"/>
      <c r="E8" s="13">
        <v>1</v>
      </c>
      <c r="F8" s="49" t="s">
        <v>10</v>
      </c>
      <c r="G8" s="56"/>
      <c r="H8" s="64">
        <f t="shared" si="0"/>
        <v>0</v>
      </c>
      <c r="I8" s="56"/>
      <c r="J8" s="64">
        <f t="shared" ref="J8:J34" si="2">E8*I8</f>
        <v>0</v>
      </c>
      <c r="K8" s="64">
        <f t="shared" si="1"/>
        <v>0</v>
      </c>
    </row>
    <row r="9" spans="1:11" ht="11.25">
      <c r="A9" s="10">
        <v>3</v>
      </c>
      <c r="B9" s="11" t="s">
        <v>28</v>
      </c>
      <c r="C9" s="51" t="s">
        <v>29</v>
      </c>
      <c r="D9" s="51"/>
      <c r="E9" s="13">
        <v>1</v>
      </c>
      <c r="F9" s="49" t="s">
        <v>10</v>
      </c>
      <c r="G9" s="56"/>
      <c r="H9" s="64">
        <f t="shared" ref="H9:H30" si="3">E9*G9</f>
        <v>0</v>
      </c>
      <c r="I9" s="56"/>
      <c r="J9" s="64">
        <f t="shared" si="2"/>
        <v>0</v>
      </c>
      <c r="K9" s="64">
        <f t="shared" si="1"/>
        <v>0</v>
      </c>
    </row>
    <row r="10" spans="1:11" ht="11.25">
      <c r="A10" s="10">
        <v>4</v>
      </c>
      <c r="B10" s="11" t="s">
        <v>100</v>
      </c>
      <c r="C10" s="51" t="s">
        <v>101</v>
      </c>
      <c r="D10" s="51"/>
      <c r="E10" s="13">
        <v>1</v>
      </c>
      <c r="F10" s="49" t="s">
        <v>10</v>
      </c>
      <c r="G10" s="56"/>
      <c r="H10" s="64">
        <f t="shared" ref="H10:H11" si="4">E10*G10</f>
        <v>0</v>
      </c>
      <c r="I10" s="56"/>
      <c r="J10" s="64">
        <f t="shared" si="2"/>
        <v>0</v>
      </c>
      <c r="K10" s="64">
        <f t="shared" si="1"/>
        <v>0</v>
      </c>
    </row>
    <row r="11" spans="1:11" ht="11.25">
      <c r="A11" s="10">
        <v>5</v>
      </c>
      <c r="B11" s="12" t="s">
        <v>107</v>
      </c>
      <c r="C11" s="43" t="s">
        <v>108</v>
      </c>
      <c r="D11" s="51"/>
      <c r="E11" s="13">
        <v>1</v>
      </c>
      <c r="F11" s="65" t="s">
        <v>10</v>
      </c>
      <c r="G11" s="43"/>
      <c r="H11" s="64">
        <f t="shared" si="4"/>
        <v>0</v>
      </c>
      <c r="I11" s="56"/>
      <c r="J11" s="64">
        <f t="shared" si="2"/>
        <v>0</v>
      </c>
      <c r="K11" s="64">
        <f t="shared" si="1"/>
        <v>0</v>
      </c>
    </row>
    <row r="12" spans="1:11" ht="11.25">
      <c r="A12" s="10">
        <v>6</v>
      </c>
      <c r="B12" s="11" t="s">
        <v>23</v>
      </c>
      <c r="C12" s="59" t="s">
        <v>62</v>
      </c>
      <c r="D12" s="51"/>
      <c r="E12" s="13">
        <v>1</v>
      </c>
      <c r="F12" s="49" t="s">
        <v>10</v>
      </c>
      <c r="G12" s="56"/>
      <c r="H12" s="64">
        <f t="shared" si="3"/>
        <v>0</v>
      </c>
      <c r="I12" s="56"/>
      <c r="J12" s="64">
        <f t="shared" si="2"/>
        <v>0</v>
      </c>
      <c r="K12" s="64">
        <f t="shared" si="1"/>
        <v>0</v>
      </c>
    </row>
    <row r="13" spans="1:11" ht="11.25">
      <c r="A13" s="10">
        <v>7</v>
      </c>
      <c r="B13" s="11" t="s">
        <v>40</v>
      </c>
      <c r="C13" s="59" t="s">
        <v>32</v>
      </c>
      <c r="D13" s="51"/>
      <c r="E13" s="13">
        <v>1</v>
      </c>
      <c r="F13" s="49" t="s">
        <v>10</v>
      </c>
      <c r="G13" s="56"/>
      <c r="H13" s="64">
        <f t="shared" si="3"/>
        <v>0</v>
      </c>
      <c r="I13" s="56"/>
      <c r="J13" s="64">
        <f t="shared" si="2"/>
        <v>0</v>
      </c>
      <c r="K13" s="64">
        <f t="shared" si="1"/>
        <v>0</v>
      </c>
    </row>
    <row r="14" spans="1:11" ht="11.25">
      <c r="A14" s="10">
        <v>8</v>
      </c>
      <c r="B14" s="12" t="s">
        <v>83</v>
      </c>
      <c r="C14" s="43" t="s">
        <v>96</v>
      </c>
      <c r="D14" s="51"/>
      <c r="E14" s="13">
        <v>2</v>
      </c>
      <c r="F14" s="65" t="s">
        <v>10</v>
      </c>
      <c r="G14" s="43"/>
      <c r="H14" s="64">
        <f t="shared" si="3"/>
        <v>0</v>
      </c>
      <c r="I14" s="56"/>
      <c r="J14" s="64">
        <f t="shared" si="2"/>
        <v>0</v>
      </c>
      <c r="K14" s="64">
        <f t="shared" si="1"/>
        <v>0</v>
      </c>
    </row>
    <row r="15" spans="1:11" ht="11.25">
      <c r="A15" s="10">
        <v>9</v>
      </c>
      <c r="B15" s="11" t="s">
        <v>16</v>
      </c>
      <c r="C15" s="59" t="s">
        <v>41</v>
      </c>
      <c r="D15" s="51"/>
      <c r="E15" s="13">
        <v>1</v>
      </c>
      <c r="F15" s="49" t="s">
        <v>10</v>
      </c>
      <c r="G15" s="56"/>
      <c r="H15" s="64">
        <f t="shared" si="3"/>
        <v>0</v>
      </c>
      <c r="I15" s="56"/>
      <c r="J15" s="64">
        <f t="shared" si="2"/>
        <v>0</v>
      </c>
      <c r="K15" s="64">
        <f t="shared" si="1"/>
        <v>0</v>
      </c>
    </row>
    <row r="16" spans="1:11" ht="12.75" customHeight="1">
      <c r="A16" s="10">
        <v>10</v>
      </c>
      <c r="B16" s="12" t="s">
        <v>22</v>
      </c>
      <c r="C16" s="59" t="s">
        <v>58</v>
      </c>
      <c r="D16" s="51"/>
      <c r="E16" s="13">
        <v>1</v>
      </c>
      <c r="F16" s="49" t="s">
        <v>10</v>
      </c>
      <c r="G16" s="56"/>
      <c r="H16" s="64">
        <f t="shared" si="3"/>
        <v>0</v>
      </c>
      <c r="I16" s="56"/>
      <c r="J16" s="64">
        <f t="shared" si="2"/>
        <v>0</v>
      </c>
      <c r="K16" s="64">
        <f t="shared" si="1"/>
        <v>0</v>
      </c>
    </row>
    <row r="17" spans="1:11" ht="11.25">
      <c r="A17" s="10">
        <v>11</v>
      </c>
      <c r="B17" s="12" t="s">
        <v>42</v>
      </c>
      <c r="C17" s="59" t="s">
        <v>43</v>
      </c>
      <c r="D17" s="51"/>
      <c r="E17" s="13">
        <v>1</v>
      </c>
      <c r="F17" s="49" t="s">
        <v>10</v>
      </c>
      <c r="G17" s="56"/>
      <c r="H17" s="64">
        <f t="shared" si="3"/>
        <v>0</v>
      </c>
      <c r="I17" s="56"/>
      <c r="J17" s="64">
        <f t="shared" si="2"/>
        <v>0</v>
      </c>
      <c r="K17" s="64">
        <f t="shared" si="1"/>
        <v>0</v>
      </c>
    </row>
    <row r="18" spans="1:11" ht="11.25">
      <c r="A18" s="10">
        <v>12</v>
      </c>
      <c r="B18" s="12" t="s">
        <v>102</v>
      </c>
      <c r="C18" s="70" t="s">
        <v>77</v>
      </c>
      <c r="D18" s="51"/>
      <c r="E18" s="13">
        <v>1</v>
      </c>
      <c r="F18" s="49" t="s">
        <v>10</v>
      </c>
      <c r="G18" s="56"/>
      <c r="H18" s="64">
        <f t="shared" si="3"/>
        <v>0</v>
      </c>
      <c r="I18" s="56"/>
      <c r="J18" s="64">
        <f t="shared" si="2"/>
        <v>0</v>
      </c>
      <c r="K18" s="64">
        <f t="shared" si="1"/>
        <v>0</v>
      </c>
    </row>
    <row r="19" spans="1:11" ht="11.25">
      <c r="A19" s="10">
        <v>13</v>
      </c>
      <c r="B19" s="60" t="s">
        <v>44</v>
      </c>
      <c r="C19" s="59" t="s">
        <v>104</v>
      </c>
      <c r="D19" s="51"/>
      <c r="E19" s="13">
        <v>1</v>
      </c>
      <c r="F19" s="49" t="s">
        <v>10</v>
      </c>
      <c r="G19" s="56"/>
      <c r="H19" s="64">
        <f t="shared" si="3"/>
        <v>0</v>
      </c>
      <c r="I19" s="56"/>
      <c r="J19" s="64">
        <f t="shared" si="2"/>
        <v>0</v>
      </c>
      <c r="K19" s="64">
        <f t="shared" si="1"/>
        <v>0</v>
      </c>
    </row>
    <row r="20" spans="1:11" s="2" customFormat="1" ht="11.25">
      <c r="A20" s="10">
        <v>14</v>
      </c>
      <c r="B20" s="55" t="s">
        <v>45</v>
      </c>
      <c r="C20" s="59" t="s">
        <v>33</v>
      </c>
      <c r="D20" s="51"/>
      <c r="E20" s="13">
        <v>1</v>
      </c>
      <c r="F20" s="49" t="s">
        <v>10</v>
      </c>
      <c r="G20" s="56"/>
      <c r="H20" s="64">
        <f t="shared" si="3"/>
        <v>0</v>
      </c>
      <c r="I20" s="56"/>
      <c r="J20" s="64">
        <f t="shared" si="2"/>
        <v>0</v>
      </c>
      <c r="K20" s="64">
        <f t="shared" si="1"/>
        <v>0</v>
      </c>
    </row>
    <row r="21" spans="1:11" s="2" customFormat="1" ht="11.25">
      <c r="A21" s="10">
        <v>15</v>
      </c>
      <c r="B21" s="55" t="s">
        <v>46</v>
      </c>
      <c r="C21" s="59" t="s">
        <v>34</v>
      </c>
      <c r="D21" s="50"/>
      <c r="E21" s="13">
        <v>1</v>
      </c>
      <c r="F21" s="49" t="s">
        <v>10</v>
      </c>
      <c r="G21" s="56"/>
      <c r="H21" s="64">
        <f t="shared" si="3"/>
        <v>0</v>
      </c>
      <c r="I21" s="56"/>
      <c r="J21" s="64">
        <f t="shared" si="2"/>
        <v>0</v>
      </c>
      <c r="K21" s="64">
        <f t="shared" si="1"/>
        <v>0</v>
      </c>
    </row>
    <row r="22" spans="1:11" ht="11.25">
      <c r="A22" s="10">
        <v>16</v>
      </c>
      <c r="B22" s="55" t="s">
        <v>47</v>
      </c>
      <c r="C22" s="59" t="s">
        <v>48</v>
      </c>
      <c r="D22" s="52"/>
      <c r="E22" s="13">
        <v>1</v>
      </c>
      <c r="F22" s="49" t="s">
        <v>10</v>
      </c>
      <c r="G22" s="56"/>
      <c r="H22" s="64">
        <f t="shared" si="3"/>
        <v>0</v>
      </c>
      <c r="I22" s="56"/>
      <c r="J22" s="64">
        <f t="shared" si="2"/>
        <v>0</v>
      </c>
      <c r="K22" s="64">
        <f t="shared" si="1"/>
        <v>0</v>
      </c>
    </row>
    <row r="23" spans="1:11" ht="11.25">
      <c r="A23" s="10">
        <v>17</v>
      </c>
      <c r="B23" s="55" t="s">
        <v>49</v>
      </c>
      <c r="C23" s="59" t="s">
        <v>35</v>
      </c>
      <c r="D23" s="50"/>
      <c r="E23" s="13">
        <v>1</v>
      </c>
      <c r="F23" s="49" t="s">
        <v>10</v>
      </c>
      <c r="G23" s="56"/>
      <c r="H23" s="64">
        <f t="shared" si="3"/>
        <v>0</v>
      </c>
      <c r="I23" s="56"/>
      <c r="J23" s="64">
        <f t="shared" si="2"/>
        <v>0</v>
      </c>
      <c r="K23" s="64">
        <f t="shared" si="1"/>
        <v>0</v>
      </c>
    </row>
    <row r="24" spans="1:11" ht="11.25">
      <c r="A24" s="10">
        <v>18</v>
      </c>
      <c r="B24" s="55" t="s">
        <v>52</v>
      </c>
      <c r="C24" s="59" t="s">
        <v>36</v>
      </c>
      <c r="D24" s="52"/>
      <c r="E24" s="13">
        <v>1</v>
      </c>
      <c r="F24" s="49" t="s">
        <v>10</v>
      </c>
      <c r="G24" s="56"/>
      <c r="H24" s="64">
        <f t="shared" si="3"/>
        <v>0</v>
      </c>
      <c r="I24" s="56"/>
      <c r="J24" s="64">
        <f t="shared" si="2"/>
        <v>0</v>
      </c>
      <c r="K24" s="64">
        <f t="shared" si="1"/>
        <v>0</v>
      </c>
    </row>
    <row r="25" spans="1:11" ht="11.25">
      <c r="A25" s="10">
        <v>19</v>
      </c>
      <c r="B25" s="61" t="s">
        <v>55</v>
      </c>
      <c r="C25" s="59" t="s">
        <v>37</v>
      </c>
      <c r="D25" s="52"/>
      <c r="E25" s="13">
        <v>1</v>
      </c>
      <c r="F25" s="49" t="s">
        <v>10</v>
      </c>
      <c r="G25" s="56"/>
      <c r="H25" s="64">
        <f t="shared" si="3"/>
        <v>0</v>
      </c>
      <c r="I25" s="56"/>
      <c r="J25" s="64">
        <f t="shared" si="2"/>
        <v>0</v>
      </c>
      <c r="K25" s="64">
        <f t="shared" si="1"/>
        <v>0</v>
      </c>
    </row>
    <row r="26" spans="1:11" ht="11.25">
      <c r="A26" s="10">
        <v>20</v>
      </c>
      <c r="B26" s="61" t="s">
        <v>27</v>
      </c>
      <c r="C26" s="59" t="s">
        <v>39</v>
      </c>
      <c r="D26" s="52"/>
      <c r="E26" s="13">
        <v>1</v>
      </c>
      <c r="F26" s="49" t="s">
        <v>15</v>
      </c>
      <c r="G26" s="56"/>
      <c r="H26" s="64">
        <f t="shared" si="3"/>
        <v>0</v>
      </c>
      <c r="I26" s="56"/>
      <c r="J26" s="64">
        <f t="shared" si="2"/>
        <v>0</v>
      </c>
      <c r="K26" s="64">
        <f t="shared" si="1"/>
        <v>0</v>
      </c>
    </row>
    <row r="27" spans="1:11" ht="11.25">
      <c r="A27" s="10">
        <v>21</v>
      </c>
      <c r="B27" s="55" t="s">
        <v>3</v>
      </c>
      <c r="C27" s="59" t="s">
        <v>38</v>
      </c>
      <c r="D27" s="52"/>
      <c r="E27" s="13">
        <v>1</v>
      </c>
      <c r="F27" s="49" t="s">
        <v>15</v>
      </c>
      <c r="G27" s="56"/>
      <c r="H27" s="64">
        <f t="shared" si="3"/>
        <v>0</v>
      </c>
      <c r="I27" s="56"/>
      <c r="J27" s="64">
        <f t="shared" si="2"/>
        <v>0</v>
      </c>
      <c r="K27" s="64">
        <f t="shared" si="1"/>
        <v>0</v>
      </c>
    </row>
    <row r="28" spans="1:11" ht="11.25">
      <c r="A28" s="10">
        <v>22</v>
      </c>
      <c r="B28" s="55" t="s">
        <v>56</v>
      </c>
      <c r="C28" s="59" t="s">
        <v>103</v>
      </c>
      <c r="D28" s="52"/>
      <c r="E28" s="13">
        <v>5</v>
      </c>
      <c r="F28" s="49" t="s">
        <v>26</v>
      </c>
      <c r="G28" s="56"/>
      <c r="H28" s="64">
        <f t="shared" si="3"/>
        <v>0</v>
      </c>
      <c r="I28" s="56"/>
      <c r="J28" s="64">
        <f t="shared" si="2"/>
        <v>0</v>
      </c>
      <c r="K28" s="64">
        <f t="shared" si="1"/>
        <v>0</v>
      </c>
    </row>
    <row r="29" spans="1:11" ht="11.25">
      <c r="A29" s="10">
        <v>23</v>
      </c>
      <c r="B29" s="55" t="s">
        <v>50</v>
      </c>
      <c r="C29" s="59" t="s">
        <v>24</v>
      </c>
      <c r="D29" s="52"/>
      <c r="E29" s="13">
        <v>1</v>
      </c>
      <c r="F29" s="49" t="s">
        <v>15</v>
      </c>
      <c r="G29" s="56"/>
      <c r="H29" s="64">
        <f t="shared" si="3"/>
        <v>0</v>
      </c>
      <c r="I29" s="56"/>
      <c r="J29" s="64">
        <f t="shared" si="2"/>
        <v>0</v>
      </c>
      <c r="K29" s="64">
        <f t="shared" si="1"/>
        <v>0</v>
      </c>
    </row>
    <row r="30" spans="1:11" ht="33.75">
      <c r="A30" s="10">
        <v>24</v>
      </c>
      <c r="B30" s="63" t="s">
        <v>57</v>
      </c>
      <c r="C30" s="59" t="s">
        <v>51</v>
      </c>
      <c r="D30" s="52"/>
      <c r="E30" s="13">
        <v>1</v>
      </c>
      <c r="F30" s="49" t="s">
        <v>15</v>
      </c>
      <c r="G30" s="56"/>
      <c r="H30" s="64">
        <f t="shared" si="3"/>
        <v>0</v>
      </c>
      <c r="I30" s="56"/>
      <c r="J30" s="64">
        <f t="shared" si="2"/>
        <v>0</v>
      </c>
      <c r="K30" s="64">
        <f t="shared" si="1"/>
        <v>0</v>
      </c>
    </row>
    <row r="31" spans="1:11" ht="11.25">
      <c r="A31" s="10">
        <v>25</v>
      </c>
      <c r="B31" s="55"/>
      <c r="C31" s="70" t="s">
        <v>105</v>
      </c>
      <c r="D31" s="52"/>
      <c r="E31" s="13">
        <v>1</v>
      </c>
      <c r="F31" s="49" t="s">
        <v>15</v>
      </c>
      <c r="G31" s="56"/>
      <c r="H31" s="64">
        <f t="shared" ref="H31" si="5">E31*G31</f>
        <v>0</v>
      </c>
      <c r="I31" s="56"/>
      <c r="J31" s="64">
        <f t="shared" si="2"/>
        <v>0</v>
      </c>
      <c r="K31" s="64">
        <f t="shared" si="1"/>
        <v>0</v>
      </c>
    </row>
    <row r="32" spans="1:11" ht="11.25">
      <c r="A32" s="10">
        <v>26</v>
      </c>
      <c r="B32" s="63"/>
      <c r="C32" s="59" t="s">
        <v>59</v>
      </c>
      <c r="D32" s="52"/>
      <c r="E32" s="13">
        <v>1</v>
      </c>
      <c r="F32" s="49" t="s">
        <v>15</v>
      </c>
      <c r="G32" s="56"/>
      <c r="H32" s="64">
        <f t="shared" ref="H32:H34" si="6">E32*G32</f>
        <v>0</v>
      </c>
      <c r="I32" s="56"/>
      <c r="J32" s="64">
        <f t="shared" si="2"/>
        <v>0</v>
      </c>
      <c r="K32" s="64">
        <f t="shared" si="1"/>
        <v>0</v>
      </c>
    </row>
    <row r="33" spans="1:11" ht="11.25">
      <c r="A33" s="10">
        <v>27</v>
      </c>
      <c r="B33" s="63"/>
      <c r="C33" s="59" t="s">
        <v>60</v>
      </c>
      <c r="D33" s="52"/>
      <c r="E33" s="13">
        <v>1</v>
      </c>
      <c r="F33" s="49" t="s">
        <v>15</v>
      </c>
      <c r="G33" s="56"/>
      <c r="H33" s="64">
        <f t="shared" si="6"/>
        <v>0</v>
      </c>
      <c r="I33" s="56"/>
      <c r="J33" s="64">
        <f t="shared" si="2"/>
        <v>0</v>
      </c>
      <c r="K33" s="64">
        <f t="shared" si="1"/>
        <v>0</v>
      </c>
    </row>
    <row r="34" spans="1:11" ht="11.25">
      <c r="A34" s="10">
        <v>28</v>
      </c>
      <c r="B34" s="63"/>
      <c r="C34" s="59" t="s">
        <v>61</v>
      </c>
      <c r="D34" s="52"/>
      <c r="E34" s="13">
        <v>1</v>
      </c>
      <c r="F34" s="49" t="s">
        <v>15</v>
      </c>
      <c r="G34" s="56"/>
      <c r="H34" s="64">
        <f t="shared" si="6"/>
        <v>0</v>
      </c>
      <c r="I34" s="56"/>
      <c r="J34" s="64">
        <f t="shared" si="2"/>
        <v>0</v>
      </c>
      <c r="K34" s="64">
        <f t="shared" si="1"/>
        <v>0</v>
      </c>
    </row>
    <row r="35" spans="1:11" ht="11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ht="11.25">
      <c r="A36" s="53"/>
      <c r="B36" s="62"/>
      <c r="C36" s="62"/>
      <c r="D36" s="62"/>
      <c r="E36" s="62"/>
      <c r="F36" s="62"/>
      <c r="G36" s="62"/>
      <c r="H36" s="62"/>
      <c r="I36" s="62"/>
      <c r="J36" s="62"/>
      <c r="K36" s="62"/>
    </row>
    <row r="37" spans="1:11" ht="11.25">
      <c r="A37" s="53"/>
      <c r="B37" s="1"/>
      <c r="D37" s="1"/>
      <c r="E37" s="1"/>
      <c r="I37" s="1"/>
      <c r="J37" s="1"/>
    </row>
    <row r="38" spans="1:11">
      <c r="B38" s="1"/>
      <c r="D38" s="1"/>
      <c r="E38" s="1"/>
      <c r="I38" s="1"/>
      <c r="J38" s="1"/>
    </row>
    <row r="39" spans="1:11">
      <c r="B39" s="1"/>
      <c r="D39" s="1"/>
      <c r="E39" s="1"/>
      <c r="I39" s="1"/>
      <c r="J39" s="1"/>
    </row>
    <row r="40" spans="1:11">
      <c r="B40" s="1"/>
      <c r="D40" s="1"/>
      <c r="E40" s="1"/>
      <c r="I40" s="1"/>
      <c r="J40" s="1"/>
    </row>
  </sheetData>
  <mergeCells count="1">
    <mergeCell ref="A1:B1"/>
  </mergeCells>
  <pageMargins left="0.59055118110236227" right="0.39370078740157483" top="0.59055118110236227" bottom="0.59055118110236227" header="0.51181102362204722" footer="0.31496062992125984"/>
  <pageSetup paperSize="9" scale="87" fitToHeight="12" orientation="landscape" horizontalDpi="4294967293" r:id="rId1"/>
  <headerFooter alignWithMargins="0">
    <oddFooter>&amp;C3/4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K11"/>
  <sheetViews>
    <sheetView zoomScaleNormal="100" zoomScaleSheetLayoutView="100" workbookViewId="0">
      <selection activeCell="D7" sqref="D7"/>
    </sheetView>
  </sheetViews>
  <sheetFormatPr defaultColWidth="13.7109375" defaultRowHeight="10.5"/>
  <cols>
    <col min="1" max="1" width="3.85546875" style="1" bestFit="1" customWidth="1"/>
    <col min="2" max="2" width="15.42578125" style="1" customWidth="1"/>
    <col min="3" max="3" width="45.85546875" style="1" customWidth="1"/>
    <col min="4" max="4" width="19" style="1" bestFit="1" customWidth="1"/>
    <col min="5" max="5" width="8.28515625" style="1" bestFit="1" customWidth="1"/>
    <col min="6" max="6" width="8.28515625" style="3" bestFit="1" customWidth="1"/>
    <col min="7" max="7" width="7.42578125" style="1" bestFit="1" customWidth="1"/>
    <col min="8" max="8" width="11.5703125" style="1" bestFit="1" customWidth="1"/>
    <col min="9" max="9" width="7" style="1" bestFit="1" customWidth="1"/>
    <col min="10" max="10" width="11" style="1" bestFit="1" customWidth="1"/>
    <col min="11" max="11" width="6.85546875" style="1" bestFit="1" customWidth="1"/>
    <col min="12" max="16384" width="13.7109375" style="1"/>
  </cols>
  <sheetData>
    <row r="1" spans="1:11" ht="15.75">
      <c r="A1" s="75" t="s">
        <v>80</v>
      </c>
      <c r="B1" s="77"/>
      <c r="C1" s="78"/>
      <c r="D1" s="57"/>
      <c r="E1" s="21"/>
      <c r="F1" s="24"/>
      <c r="G1" s="21"/>
      <c r="H1" s="21"/>
      <c r="I1" s="21"/>
      <c r="J1" s="21"/>
      <c r="K1" s="21"/>
    </row>
    <row r="2" spans="1:11" ht="12.75" customHeight="1">
      <c r="A2" s="8"/>
      <c r="B2" s="9" t="s">
        <v>3</v>
      </c>
      <c r="C2" s="22">
        <f>SUM(H7:H7)</f>
        <v>0</v>
      </c>
      <c r="D2" s="28"/>
      <c r="E2" s="16"/>
      <c r="F2" s="21"/>
      <c r="G2" s="21"/>
      <c r="H2" s="21"/>
      <c r="I2" s="25"/>
      <c r="J2" s="21"/>
      <c r="K2" s="26"/>
    </row>
    <row r="3" spans="1:11" ht="12.75" customHeight="1">
      <c r="A3" s="8"/>
      <c r="B3" s="9" t="s">
        <v>4</v>
      </c>
      <c r="C3" s="22">
        <f>SUM(J7:J7)</f>
        <v>0</v>
      </c>
      <c r="D3" s="28"/>
      <c r="E3" s="16"/>
      <c r="F3" s="21"/>
      <c r="G3" s="21"/>
      <c r="H3" s="21"/>
      <c r="I3" s="25"/>
      <c r="J3" s="21"/>
      <c r="K3" s="27"/>
    </row>
    <row r="4" spans="1:11" ht="12.75" customHeight="1">
      <c r="A4" s="8"/>
      <c r="B4" s="9" t="s">
        <v>13</v>
      </c>
      <c r="C4" s="23">
        <v>0</v>
      </c>
      <c r="D4" s="29"/>
      <c r="E4" s="20"/>
      <c r="F4" s="21"/>
      <c r="G4" s="21"/>
      <c r="H4" s="21"/>
      <c r="I4" s="21"/>
      <c r="J4" s="21"/>
      <c r="K4" s="21"/>
    </row>
    <row r="5" spans="1:11" ht="12.75" customHeight="1">
      <c r="A5" s="8"/>
      <c r="B5" s="9" t="s">
        <v>5</v>
      </c>
      <c r="C5" s="22">
        <f>SUM(C2:C4)</f>
        <v>0</v>
      </c>
      <c r="D5" s="28"/>
      <c r="E5" s="16"/>
      <c r="F5" s="21"/>
      <c r="G5" s="21"/>
      <c r="H5" s="21"/>
      <c r="I5" s="21"/>
      <c r="J5" s="21"/>
      <c r="K5" s="21"/>
    </row>
    <row r="6" spans="1:11" ht="11.25">
      <c r="A6" s="14" t="s">
        <v>20</v>
      </c>
      <c r="B6" s="14" t="s">
        <v>0</v>
      </c>
      <c r="C6" s="14" t="s">
        <v>11</v>
      </c>
      <c r="D6" s="14" t="s">
        <v>110</v>
      </c>
      <c r="E6" s="14" t="s">
        <v>1</v>
      </c>
      <c r="F6" s="14" t="s">
        <v>12</v>
      </c>
      <c r="G6" s="14" t="s">
        <v>8</v>
      </c>
      <c r="H6" s="14" t="s">
        <v>9</v>
      </c>
      <c r="I6" s="14" t="s">
        <v>2</v>
      </c>
      <c r="J6" s="14" t="s">
        <v>6</v>
      </c>
      <c r="K6" s="14" t="s">
        <v>7</v>
      </c>
    </row>
    <row r="7" spans="1:11" ht="33.75">
      <c r="A7" s="10">
        <v>1</v>
      </c>
      <c r="B7" s="66" t="s">
        <v>114</v>
      </c>
      <c r="C7" s="58" t="s">
        <v>79</v>
      </c>
      <c r="D7" s="52"/>
      <c r="E7" s="13">
        <v>2</v>
      </c>
      <c r="F7" s="49" t="s">
        <v>15</v>
      </c>
      <c r="G7" s="56">
        <v>0</v>
      </c>
      <c r="H7" s="43">
        <f t="shared" ref="H7" si="0">E7*G7</f>
        <v>0</v>
      </c>
      <c r="I7" s="56"/>
      <c r="J7" s="43">
        <f>E7*I7</f>
        <v>0</v>
      </c>
      <c r="K7" s="43">
        <f>H7+J7</f>
        <v>0</v>
      </c>
    </row>
    <row r="9" spans="1:11" ht="11.25">
      <c r="A9" s="53"/>
      <c r="B9" s="79"/>
      <c r="C9" s="79"/>
      <c r="D9" s="53"/>
      <c r="E9" s="53"/>
      <c r="F9" s="53"/>
      <c r="G9" s="53"/>
      <c r="H9" s="53"/>
      <c r="I9" s="53"/>
      <c r="J9" s="53"/>
      <c r="K9" s="53"/>
    </row>
    <row r="10" spans="1:11" ht="11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11.25">
      <c r="A11" s="53"/>
      <c r="B11" s="62"/>
      <c r="C11" s="62"/>
      <c r="D11" s="62"/>
      <c r="E11" s="62"/>
      <c r="F11" s="62"/>
      <c r="G11" s="62"/>
      <c r="H11" s="62"/>
      <c r="I11" s="62"/>
      <c r="J11" s="62"/>
      <c r="K11" s="62"/>
    </row>
  </sheetData>
  <mergeCells count="2">
    <mergeCell ref="A1:C1"/>
    <mergeCell ref="B9:C9"/>
  </mergeCells>
  <phoneticPr fontId="0" type="noConversion"/>
  <pageMargins left="0.59055118110236227" right="1.0236220472440944" top="0.59055118110236227" bottom="0.59055118110236227" header="0.51181102362204722" footer="0.31496062992125984"/>
  <pageSetup paperSize="9" scale="90" orientation="landscape" horizontalDpi="4294967293" r:id="rId1"/>
  <headerFooter alignWithMargins="0">
    <oddFooter>&amp;C4/4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Rekapitulace</vt:lpstr>
      <vt:lpstr>Kam. bod 9</vt:lpstr>
      <vt:lpstr>Mobilní kamera</vt:lpstr>
      <vt:lpstr>Záznam a management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výměr</dc:title>
  <dc:creator>Ing. Milan Hádek</dc:creator>
  <cp:lastModifiedBy>Ondřej Šindelář, Mgr.</cp:lastModifiedBy>
  <cp:lastPrinted>2018-06-22T06:09:44Z</cp:lastPrinted>
  <dcterms:created xsi:type="dcterms:W3CDTF">2000-10-18T19:26:40Z</dcterms:created>
  <dcterms:modified xsi:type="dcterms:W3CDTF">2018-06-27T09:41:43Z</dcterms:modified>
</cp:coreProperties>
</file>